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70" windowHeight="7785"/>
  </bookViews>
  <sheets>
    <sheet name="1 четверть" sheetId="14" r:id="rId1"/>
    <sheet name=" 2 четверть   " sheetId="9" r:id="rId2"/>
    <sheet name="3 четверть" sheetId="15" r:id="rId3"/>
    <sheet name="4 четверть" sheetId="18" r:id="rId4"/>
    <sheet name="годовая" sheetId="19" r:id="rId5"/>
    <sheet name="сравнение по четвертям" sheetId="16" r:id="rId6"/>
    <sheet name="сравнение с прошлым годом" sheetId="20" r:id="rId7"/>
  </sheets>
  <externalReferences>
    <externalReference r:id="rId8"/>
  </externalReferences>
  <calcPr calcId="124519" iterateDelta="1E-4"/>
</workbook>
</file>

<file path=xl/calcChain.xml><?xml version="1.0" encoding="utf-8"?>
<calcChain xmlns="http://schemas.openxmlformats.org/spreadsheetml/2006/main">
  <c r="B1" i="20"/>
  <c r="E1"/>
  <c r="C28"/>
  <c r="AU28"/>
  <c r="AR28"/>
  <c r="AO28"/>
  <c r="AL28"/>
  <c r="AI28"/>
  <c r="AF28"/>
  <c r="AC28"/>
  <c r="Z28"/>
  <c r="W28"/>
  <c r="T28"/>
  <c r="Q28"/>
  <c r="N28"/>
  <c r="K28"/>
  <c r="H28"/>
  <c r="E28"/>
  <c r="B28"/>
  <c r="AQ26"/>
  <c r="AH26"/>
  <c r="Y26"/>
  <c r="S26"/>
  <c r="J26"/>
  <c r="S9"/>
  <c r="J8"/>
  <c r="G7"/>
  <c r="D7"/>
  <c r="D6"/>
  <c r="AQ5"/>
  <c r="AK5"/>
  <c r="AE5"/>
  <c r="J5"/>
  <c r="G5"/>
  <c r="V4"/>
  <c r="S4"/>
  <c r="J4"/>
  <c r="G4"/>
  <c r="D4"/>
  <c r="AV28"/>
  <c r="AS28"/>
  <c r="AP28"/>
  <c r="AM28"/>
  <c r="AJ28"/>
  <c r="AG28"/>
  <c r="AD28"/>
  <c r="AA28"/>
  <c r="X28"/>
  <c r="U28"/>
  <c r="R28"/>
  <c r="O28"/>
  <c r="L28"/>
  <c r="I28"/>
  <c r="F28"/>
  <c r="F4" i="16"/>
  <c r="S33" i="19"/>
  <c r="R33"/>
  <c r="Q33"/>
  <c r="P33"/>
  <c r="O33"/>
  <c r="N33"/>
  <c r="M33"/>
  <c r="L33"/>
  <c r="K33"/>
  <c r="J33"/>
  <c r="I33"/>
  <c r="H33"/>
  <c r="G33"/>
  <c r="F33"/>
  <c r="E33"/>
  <c r="D33"/>
  <c r="C33"/>
  <c r="S32"/>
  <c r="R32"/>
  <c r="Q32"/>
  <c r="P32"/>
  <c r="O32"/>
  <c r="N32"/>
  <c r="M32"/>
  <c r="L32"/>
  <c r="K32"/>
  <c r="J32"/>
  <c r="I32"/>
  <c r="H32"/>
  <c r="G32"/>
  <c r="F32"/>
  <c r="E32"/>
  <c r="D32"/>
  <c r="C32"/>
  <c r="S31"/>
  <c r="R31"/>
  <c r="Q31"/>
  <c r="P31"/>
  <c r="O31"/>
  <c r="N31"/>
  <c r="M31"/>
  <c r="L31"/>
  <c r="K31"/>
  <c r="J31"/>
  <c r="I31"/>
  <c r="H31"/>
  <c r="G31"/>
  <c r="F31"/>
  <c r="E31"/>
  <c r="D31"/>
  <c r="C31"/>
  <c r="S30"/>
  <c r="S34" s="1"/>
  <c r="R30"/>
  <c r="Q30"/>
  <c r="Q34" s="1"/>
  <c r="P30"/>
  <c r="P35" s="1"/>
  <c r="O30"/>
  <c r="O34" s="1"/>
  <c r="N30"/>
  <c r="M30"/>
  <c r="M34" s="1"/>
  <c r="L30"/>
  <c r="K30"/>
  <c r="K34" s="1"/>
  <c r="J30"/>
  <c r="I30"/>
  <c r="I34" s="1"/>
  <c r="H30"/>
  <c r="H35" s="1"/>
  <c r="G30"/>
  <c r="G34" s="1"/>
  <c r="F30"/>
  <c r="E30"/>
  <c r="E34" s="1"/>
  <c r="D30"/>
  <c r="D35" s="1"/>
  <c r="C30"/>
  <c r="C34" s="1"/>
  <c r="S29"/>
  <c r="R29"/>
  <c r="Q29"/>
  <c r="P29"/>
  <c r="O29"/>
  <c r="N29"/>
  <c r="M29"/>
  <c r="L29"/>
  <c r="K29"/>
  <c r="J29"/>
  <c r="I29"/>
  <c r="H29"/>
  <c r="G29"/>
  <c r="F29"/>
  <c r="E29"/>
  <c r="D29"/>
  <c r="T29" s="1"/>
  <c r="C29"/>
  <c r="X28"/>
  <c r="W28"/>
  <c r="V28"/>
  <c r="U28"/>
  <c r="T28"/>
  <c r="X27"/>
  <c r="W27"/>
  <c r="V27"/>
  <c r="U27"/>
  <c r="Y27" s="1"/>
  <c r="T27"/>
  <c r="X26"/>
  <c r="W26"/>
  <c r="V26"/>
  <c r="U26"/>
  <c r="T26"/>
  <c r="X25"/>
  <c r="W25"/>
  <c r="V25"/>
  <c r="U25"/>
  <c r="Y25" s="1"/>
  <c r="T25"/>
  <c r="X24"/>
  <c r="W24"/>
  <c r="V24"/>
  <c r="U24"/>
  <c r="T24"/>
  <c r="X23"/>
  <c r="W23"/>
  <c r="V23"/>
  <c r="U23"/>
  <c r="Y23" s="1"/>
  <c r="T23"/>
  <c r="X22"/>
  <c r="W22"/>
  <c r="V22"/>
  <c r="U22"/>
  <c r="T22"/>
  <c r="X21"/>
  <c r="W21"/>
  <c r="V21"/>
  <c r="U21"/>
  <c r="Y21" s="1"/>
  <c r="T21"/>
  <c r="X20"/>
  <c r="W20"/>
  <c r="V20"/>
  <c r="U20"/>
  <c r="T20"/>
  <c r="X19"/>
  <c r="W19"/>
  <c r="V19"/>
  <c r="U19"/>
  <c r="Y19" s="1"/>
  <c r="T19"/>
  <c r="X18"/>
  <c r="W18"/>
  <c r="V18"/>
  <c r="U18"/>
  <c r="T18"/>
  <c r="X17"/>
  <c r="W17"/>
  <c r="V17"/>
  <c r="U17"/>
  <c r="Y17" s="1"/>
  <c r="T17"/>
  <c r="X16"/>
  <c r="W16"/>
  <c r="V16"/>
  <c r="U16"/>
  <c r="T16"/>
  <c r="X15"/>
  <c r="W15"/>
  <c r="V15"/>
  <c r="U15"/>
  <c r="Y15" s="1"/>
  <c r="T15"/>
  <c r="X14"/>
  <c r="W14"/>
  <c r="V14"/>
  <c r="U14"/>
  <c r="T14"/>
  <c r="X13"/>
  <c r="W13"/>
  <c r="V13"/>
  <c r="U13"/>
  <c r="Y13" s="1"/>
  <c r="T13"/>
  <c r="Z13" s="1"/>
  <c r="X12"/>
  <c r="W12"/>
  <c r="V12"/>
  <c r="U12"/>
  <c r="T12"/>
  <c r="X11"/>
  <c r="W11"/>
  <c r="V11"/>
  <c r="U11"/>
  <c r="T11"/>
  <c r="X10"/>
  <c r="W10"/>
  <c r="V10"/>
  <c r="U10"/>
  <c r="T10"/>
  <c r="X9"/>
  <c r="W9"/>
  <c r="V9"/>
  <c r="U9"/>
  <c r="Y9" s="1"/>
  <c r="T9"/>
  <c r="X8"/>
  <c r="W8"/>
  <c r="V8"/>
  <c r="U8"/>
  <c r="T8"/>
  <c r="X7"/>
  <c r="W7"/>
  <c r="V7"/>
  <c r="U7"/>
  <c r="Y7" s="1"/>
  <c r="T7"/>
  <c r="X6"/>
  <c r="W6"/>
  <c r="V6"/>
  <c r="U6"/>
  <c r="T6"/>
  <c r="X5"/>
  <c r="W5"/>
  <c r="V5"/>
  <c r="U5"/>
  <c r="Y5" s="1"/>
  <c r="T5"/>
  <c r="X4"/>
  <c r="W4"/>
  <c r="V4"/>
  <c r="U4"/>
  <c r="T4"/>
  <c r="S33" i="18"/>
  <c r="R33"/>
  <c r="Q33"/>
  <c r="P33"/>
  <c r="O33"/>
  <c r="N33"/>
  <c r="M33"/>
  <c r="L33"/>
  <c r="K33"/>
  <c r="J33"/>
  <c r="I33"/>
  <c r="H33"/>
  <c r="G33"/>
  <c r="F33"/>
  <c r="E33"/>
  <c r="D33"/>
  <c r="C33"/>
  <c r="S32"/>
  <c r="R32"/>
  <c r="Q32"/>
  <c r="P32"/>
  <c r="O32"/>
  <c r="N32"/>
  <c r="M32"/>
  <c r="L32"/>
  <c r="K32"/>
  <c r="J32"/>
  <c r="I32"/>
  <c r="H32"/>
  <c r="G32"/>
  <c r="F32"/>
  <c r="E32"/>
  <c r="D32"/>
  <c r="C32"/>
  <c r="S31"/>
  <c r="R31"/>
  <c r="Q31"/>
  <c r="P31"/>
  <c r="O31"/>
  <c r="N31"/>
  <c r="M31"/>
  <c r="L31"/>
  <c r="K31"/>
  <c r="J31"/>
  <c r="I31"/>
  <c r="H31"/>
  <c r="G31"/>
  <c r="F31"/>
  <c r="E31"/>
  <c r="D31"/>
  <c r="C31"/>
  <c r="S30"/>
  <c r="S34" s="1"/>
  <c r="R30"/>
  <c r="Q30"/>
  <c r="Q34" s="1"/>
  <c r="P30"/>
  <c r="P35" s="1"/>
  <c r="O30"/>
  <c r="N30"/>
  <c r="M30"/>
  <c r="M34" s="1"/>
  <c r="L30"/>
  <c r="K30"/>
  <c r="K34" s="1"/>
  <c r="J30"/>
  <c r="I30"/>
  <c r="I34" s="1"/>
  <c r="H30"/>
  <c r="G30"/>
  <c r="G34" s="1"/>
  <c r="F30"/>
  <c r="E30"/>
  <c r="E34" s="1"/>
  <c r="D30"/>
  <c r="C30"/>
  <c r="S29"/>
  <c r="R29"/>
  <c r="Q29"/>
  <c r="P29"/>
  <c r="O29"/>
  <c r="N29"/>
  <c r="M29"/>
  <c r="L29"/>
  <c r="K29"/>
  <c r="J29"/>
  <c r="I29"/>
  <c r="H29"/>
  <c r="G29"/>
  <c r="F29"/>
  <c r="E29"/>
  <c r="D29"/>
  <c r="C29"/>
  <c r="X28"/>
  <c r="W28"/>
  <c r="V28"/>
  <c r="U28"/>
  <c r="T28"/>
  <c r="X27"/>
  <c r="W27"/>
  <c r="V27"/>
  <c r="U27"/>
  <c r="T27"/>
  <c r="X26"/>
  <c r="W26"/>
  <c r="V26"/>
  <c r="U26"/>
  <c r="T26"/>
  <c r="X25"/>
  <c r="W25"/>
  <c r="V25"/>
  <c r="U25"/>
  <c r="Y25" s="1"/>
  <c r="T25"/>
  <c r="X24"/>
  <c r="W24"/>
  <c r="V24"/>
  <c r="U24"/>
  <c r="T24"/>
  <c r="X23"/>
  <c r="W23"/>
  <c r="V23"/>
  <c r="U23"/>
  <c r="T23"/>
  <c r="X22"/>
  <c r="W22"/>
  <c r="V22"/>
  <c r="U22"/>
  <c r="T22"/>
  <c r="X21"/>
  <c r="W21"/>
  <c r="V21"/>
  <c r="U21"/>
  <c r="Y21" s="1"/>
  <c r="T21"/>
  <c r="X20"/>
  <c r="W20"/>
  <c r="V20"/>
  <c r="U20"/>
  <c r="T20"/>
  <c r="X19"/>
  <c r="W19"/>
  <c r="V19"/>
  <c r="U19"/>
  <c r="T19"/>
  <c r="X18"/>
  <c r="W18"/>
  <c r="V18"/>
  <c r="U18"/>
  <c r="T18"/>
  <c r="X17"/>
  <c r="W17"/>
  <c r="V17"/>
  <c r="U17"/>
  <c r="Y17" s="1"/>
  <c r="T17"/>
  <c r="X16"/>
  <c r="W16"/>
  <c r="V16"/>
  <c r="U16"/>
  <c r="T16"/>
  <c r="X15"/>
  <c r="W15"/>
  <c r="V15"/>
  <c r="U15"/>
  <c r="T15"/>
  <c r="X14"/>
  <c r="W14"/>
  <c r="V14"/>
  <c r="U14"/>
  <c r="T14"/>
  <c r="X13"/>
  <c r="W13"/>
  <c r="V13"/>
  <c r="U13"/>
  <c r="T13"/>
  <c r="X12"/>
  <c r="W12"/>
  <c r="V12"/>
  <c r="U12"/>
  <c r="T12"/>
  <c r="X11"/>
  <c r="W11"/>
  <c r="V11"/>
  <c r="U11"/>
  <c r="Y11" s="1"/>
  <c r="T11"/>
  <c r="X10"/>
  <c r="W10"/>
  <c r="V10"/>
  <c r="U10"/>
  <c r="T10"/>
  <c r="X9"/>
  <c r="W9"/>
  <c r="V9"/>
  <c r="U9"/>
  <c r="T9"/>
  <c r="X8"/>
  <c r="W8"/>
  <c r="V8"/>
  <c r="U8"/>
  <c r="T8"/>
  <c r="X7"/>
  <c r="W7"/>
  <c r="V7"/>
  <c r="U7"/>
  <c r="T7"/>
  <c r="X6"/>
  <c r="W6"/>
  <c r="V6"/>
  <c r="U6"/>
  <c r="T6"/>
  <c r="X5"/>
  <c r="W5"/>
  <c r="V5"/>
  <c r="U5"/>
  <c r="Y5" s="1"/>
  <c r="T5"/>
  <c r="X4"/>
  <c r="W4"/>
  <c r="V4"/>
  <c r="U4"/>
  <c r="T4"/>
  <c r="AL25" i="16"/>
  <c r="W25"/>
  <c r="V25"/>
  <c r="AM9"/>
  <c r="AH9"/>
  <c r="AE9"/>
  <c r="AD9"/>
  <c r="Z9"/>
  <c r="W9"/>
  <c r="V9"/>
  <c r="S9"/>
  <c r="G9"/>
  <c r="F9"/>
  <c r="B7"/>
  <c r="G6"/>
  <c r="F6"/>
  <c r="AA5"/>
  <c r="L29"/>
  <c r="J29"/>
  <c r="H29"/>
  <c r="D29"/>
  <c r="B29"/>
  <c r="B1"/>
  <c r="X4" i="15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U4"/>
  <c r="Y4" s="1"/>
  <c r="U5"/>
  <c r="Y5" s="1"/>
  <c r="U6"/>
  <c r="Y6" s="1"/>
  <c r="U7"/>
  <c r="Y7" s="1"/>
  <c r="U8"/>
  <c r="Y8" s="1"/>
  <c r="U9"/>
  <c r="Y9" s="1"/>
  <c r="U10"/>
  <c r="Y10" s="1"/>
  <c r="U11"/>
  <c r="Y11" s="1"/>
  <c r="U12"/>
  <c r="Y12" s="1"/>
  <c r="U13"/>
  <c r="Y13" s="1"/>
  <c r="U14"/>
  <c r="Y14" s="1"/>
  <c r="U15"/>
  <c r="Y15" s="1"/>
  <c r="U16"/>
  <c r="Y16" s="1"/>
  <c r="U17"/>
  <c r="Y17" s="1"/>
  <c r="U18"/>
  <c r="Y18" s="1"/>
  <c r="U19"/>
  <c r="Y19" s="1"/>
  <c r="U20"/>
  <c r="Y20" s="1"/>
  <c r="U21"/>
  <c r="Y21" s="1"/>
  <c r="U22"/>
  <c r="Y22" s="1"/>
  <c r="U23"/>
  <c r="Y23" s="1"/>
  <c r="U24"/>
  <c r="Y24" s="1"/>
  <c r="U25"/>
  <c r="Y25" s="1"/>
  <c r="U26"/>
  <c r="Y26" s="1"/>
  <c r="U27"/>
  <c r="Y27" s="1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X4" i="9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U4"/>
  <c r="Y4" s="1"/>
  <c r="U5"/>
  <c r="Y5" s="1"/>
  <c r="U6"/>
  <c r="Y6" s="1"/>
  <c r="U7"/>
  <c r="Y7" s="1"/>
  <c r="U8"/>
  <c r="Y8" s="1"/>
  <c r="U9"/>
  <c r="Y9" s="1"/>
  <c r="U10"/>
  <c r="Y10" s="1"/>
  <c r="U11"/>
  <c r="Y11" s="1"/>
  <c r="U12"/>
  <c r="Y12" s="1"/>
  <c r="U13"/>
  <c r="Y13" s="1"/>
  <c r="U14"/>
  <c r="Y14" s="1"/>
  <c r="U15"/>
  <c r="Y15" s="1"/>
  <c r="U16"/>
  <c r="Y16" s="1"/>
  <c r="U17"/>
  <c r="Y17" s="1"/>
  <c r="U18"/>
  <c r="Y18" s="1"/>
  <c r="U19"/>
  <c r="Y19" s="1"/>
  <c r="U20"/>
  <c r="Y20" s="1"/>
  <c r="U21"/>
  <c r="Y21" s="1"/>
  <c r="U22"/>
  <c r="Y22" s="1"/>
  <c r="U23"/>
  <c r="Y23" s="1"/>
  <c r="U24"/>
  <c r="Y24" s="1"/>
  <c r="U25"/>
  <c r="Y25" s="1"/>
  <c r="U26"/>
  <c r="Y26" s="1"/>
  <c r="U27"/>
  <c r="Y27" s="1"/>
  <c r="T4"/>
  <c r="Z4" s="1"/>
  <c r="T5"/>
  <c r="Z5" s="1"/>
  <c r="T6"/>
  <c r="Z6" s="1"/>
  <c r="T7"/>
  <c r="Z7" s="1"/>
  <c r="T8"/>
  <c r="Z8" s="1"/>
  <c r="T9"/>
  <c r="Z9" s="1"/>
  <c r="T10"/>
  <c r="Z10" s="1"/>
  <c r="T11"/>
  <c r="Z11" s="1"/>
  <c r="T12"/>
  <c r="Z12" s="1"/>
  <c r="T13"/>
  <c r="Z13" s="1"/>
  <c r="T14"/>
  <c r="Z14" s="1"/>
  <c r="T15"/>
  <c r="Z15" s="1"/>
  <c r="T16"/>
  <c r="Z16" s="1"/>
  <c r="T17"/>
  <c r="Z17" s="1"/>
  <c r="T18"/>
  <c r="Z18" s="1"/>
  <c r="T19"/>
  <c r="Z19" s="1"/>
  <c r="T20"/>
  <c r="Z20" s="1"/>
  <c r="T21"/>
  <c r="Z21" s="1"/>
  <c r="T22"/>
  <c r="Z22" s="1"/>
  <c r="T23"/>
  <c r="Z23" s="1"/>
  <c r="T24"/>
  <c r="Z24" s="1"/>
  <c r="T25"/>
  <c r="Z25" s="1"/>
  <c r="T26"/>
  <c r="Z26" s="1"/>
  <c r="T27"/>
  <c r="Z27" s="1"/>
  <c r="S33" i="15"/>
  <c r="R33"/>
  <c r="Q33"/>
  <c r="P33"/>
  <c r="O33"/>
  <c r="N33"/>
  <c r="M33"/>
  <c r="L33"/>
  <c r="K33"/>
  <c r="J33"/>
  <c r="I33"/>
  <c r="H33"/>
  <c r="G33"/>
  <c r="F33"/>
  <c r="E33"/>
  <c r="D33"/>
  <c r="C33"/>
  <c r="S32"/>
  <c r="R32"/>
  <c r="Q32"/>
  <c r="P32"/>
  <c r="O32"/>
  <c r="N32"/>
  <c r="M32"/>
  <c r="L32"/>
  <c r="K32"/>
  <c r="J32"/>
  <c r="I32"/>
  <c r="H32"/>
  <c r="G32"/>
  <c r="F32"/>
  <c r="E32"/>
  <c r="D32"/>
  <c r="C32"/>
  <c r="S31"/>
  <c r="R31"/>
  <c r="Q31"/>
  <c r="P31"/>
  <c r="O31"/>
  <c r="N31"/>
  <c r="M31"/>
  <c r="L31"/>
  <c r="K31"/>
  <c r="J31"/>
  <c r="I31"/>
  <c r="H31"/>
  <c r="G31"/>
  <c r="F31"/>
  <c r="E31"/>
  <c r="D31"/>
  <c r="C31"/>
  <c r="S30"/>
  <c r="S34" s="1"/>
  <c r="R30"/>
  <c r="Q30"/>
  <c r="Q34" s="1"/>
  <c r="P30"/>
  <c r="P35" s="1"/>
  <c r="O30"/>
  <c r="O34" s="1"/>
  <c r="N30"/>
  <c r="N35" s="1"/>
  <c r="M30"/>
  <c r="M34" s="1"/>
  <c r="L30"/>
  <c r="K30"/>
  <c r="K34" s="1"/>
  <c r="J30"/>
  <c r="J35" s="1"/>
  <c r="I30"/>
  <c r="I34" s="1"/>
  <c r="H30"/>
  <c r="H35" s="1"/>
  <c r="G30"/>
  <c r="G34" s="1"/>
  <c r="F30"/>
  <c r="F35" s="1"/>
  <c r="E30"/>
  <c r="E34" s="1"/>
  <c r="D30"/>
  <c r="D35" s="1"/>
  <c r="C30"/>
  <c r="C34" s="1"/>
  <c r="S29"/>
  <c r="R29"/>
  <c r="Q29"/>
  <c r="P29"/>
  <c r="O29"/>
  <c r="N29"/>
  <c r="M29"/>
  <c r="L29"/>
  <c r="K29"/>
  <c r="J29"/>
  <c r="I29"/>
  <c r="H29"/>
  <c r="G29"/>
  <c r="F29"/>
  <c r="E29"/>
  <c r="D29"/>
  <c r="C29"/>
  <c r="S33" i="9"/>
  <c r="R33"/>
  <c r="Q33"/>
  <c r="P33"/>
  <c r="O33"/>
  <c r="N33"/>
  <c r="M33"/>
  <c r="L33"/>
  <c r="K33"/>
  <c r="J33"/>
  <c r="I33"/>
  <c r="H33"/>
  <c r="G33"/>
  <c r="F33"/>
  <c r="E33"/>
  <c r="D33"/>
  <c r="C33"/>
  <c r="S32"/>
  <c r="R32"/>
  <c r="Q32"/>
  <c r="P32"/>
  <c r="O32"/>
  <c r="N32"/>
  <c r="M32"/>
  <c r="L32"/>
  <c r="K32"/>
  <c r="J32"/>
  <c r="I32"/>
  <c r="H32"/>
  <c r="G32"/>
  <c r="F32"/>
  <c r="E32"/>
  <c r="D32"/>
  <c r="C32"/>
  <c r="S31"/>
  <c r="R31"/>
  <c r="Q31"/>
  <c r="P31"/>
  <c r="O31"/>
  <c r="N31"/>
  <c r="M31"/>
  <c r="L31"/>
  <c r="K31"/>
  <c r="J31"/>
  <c r="I31"/>
  <c r="H31"/>
  <c r="G31"/>
  <c r="F31"/>
  <c r="E31"/>
  <c r="D31"/>
  <c r="C31"/>
  <c r="S30"/>
  <c r="S34" s="1"/>
  <c r="R30"/>
  <c r="R35" s="1"/>
  <c r="Q30"/>
  <c r="Q34" s="1"/>
  <c r="P30"/>
  <c r="P35" s="1"/>
  <c r="O30"/>
  <c r="O34" s="1"/>
  <c r="N30"/>
  <c r="N35" s="1"/>
  <c r="M30"/>
  <c r="M34" s="1"/>
  <c r="L30"/>
  <c r="L35" s="1"/>
  <c r="K30"/>
  <c r="K34" s="1"/>
  <c r="J30"/>
  <c r="J35" s="1"/>
  <c r="I30"/>
  <c r="I34" s="1"/>
  <c r="H30"/>
  <c r="H35" s="1"/>
  <c r="G30"/>
  <c r="G34" s="1"/>
  <c r="F30"/>
  <c r="F35" s="1"/>
  <c r="E30"/>
  <c r="E34" s="1"/>
  <c r="D30"/>
  <c r="D35" s="1"/>
  <c r="C30"/>
  <c r="C34" s="1"/>
  <c r="S29"/>
  <c r="R29"/>
  <c r="Q29"/>
  <c r="P29"/>
  <c r="O29"/>
  <c r="N29"/>
  <c r="M29"/>
  <c r="L29"/>
  <c r="K29"/>
  <c r="J29"/>
  <c r="I29"/>
  <c r="H29"/>
  <c r="G29"/>
  <c r="F29"/>
  <c r="E29"/>
  <c r="D29"/>
  <c r="C29"/>
  <c r="Q35" i="14"/>
  <c r="Q34"/>
  <c r="P33"/>
  <c r="Q33"/>
  <c r="R33"/>
  <c r="P32"/>
  <c r="Q32"/>
  <c r="R32"/>
  <c r="P30"/>
  <c r="Q30"/>
  <c r="R30"/>
  <c r="R35" s="1"/>
  <c r="P31"/>
  <c r="Q31"/>
  <c r="R31"/>
  <c r="O35"/>
  <c r="P35"/>
  <c r="P34"/>
  <c r="O34"/>
  <c r="O33"/>
  <c r="O32"/>
  <c r="O31"/>
  <c r="O30"/>
  <c r="N30"/>
  <c r="R29"/>
  <c r="Q29"/>
  <c r="P29"/>
  <c r="O29"/>
  <c r="N29"/>
  <c r="L29"/>
  <c r="M29"/>
  <c r="N33"/>
  <c r="N32"/>
  <c r="N31"/>
  <c r="M33"/>
  <c r="M32"/>
  <c r="M31"/>
  <c r="M30"/>
  <c r="L33"/>
  <c r="L32"/>
  <c r="L31"/>
  <c r="L30"/>
  <c r="K33"/>
  <c r="K32"/>
  <c r="K31"/>
  <c r="K30"/>
  <c r="K29"/>
  <c r="J33"/>
  <c r="J32"/>
  <c r="J31"/>
  <c r="J30"/>
  <c r="J29"/>
  <c r="I33"/>
  <c r="I32"/>
  <c r="I31"/>
  <c r="I30"/>
  <c r="I29"/>
  <c r="H33"/>
  <c r="H32"/>
  <c r="H31"/>
  <c r="H30"/>
  <c r="H29"/>
  <c r="G33"/>
  <c r="G32"/>
  <c r="G31"/>
  <c r="G30"/>
  <c r="G29"/>
  <c r="F33"/>
  <c r="F32"/>
  <c r="F31"/>
  <c r="F30"/>
  <c r="F29"/>
  <c r="E33"/>
  <c r="E32"/>
  <c r="E31"/>
  <c r="E30"/>
  <c r="E29"/>
  <c r="D29"/>
  <c r="D33"/>
  <c r="D32"/>
  <c r="D31"/>
  <c r="D30"/>
  <c r="C33"/>
  <c r="C32"/>
  <c r="C31"/>
  <c r="C30"/>
  <c r="C29"/>
  <c r="X4"/>
  <c r="X5"/>
  <c r="X6"/>
  <c r="X7"/>
  <c r="X8"/>
  <c r="X9"/>
  <c r="X10"/>
  <c r="X11"/>
  <c r="X12"/>
  <c r="X13"/>
  <c r="X14"/>
  <c r="X15"/>
  <c r="X16"/>
  <c r="X17"/>
  <c r="X18"/>
  <c r="X19"/>
  <c r="X20"/>
  <c r="W4"/>
  <c r="W5"/>
  <c r="W6"/>
  <c r="W7"/>
  <c r="W8"/>
  <c r="W9"/>
  <c r="W10"/>
  <c r="W11"/>
  <c r="W12"/>
  <c r="W13"/>
  <c r="W14"/>
  <c r="W15"/>
  <c r="W16"/>
  <c r="W17"/>
  <c r="W18"/>
  <c r="W19"/>
  <c r="W20"/>
  <c r="V4"/>
  <c r="V5"/>
  <c r="V6"/>
  <c r="V7"/>
  <c r="V8"/>
  <c r="V9"/>
  <c r="V10"/>
  <c r="V11"/>
  <c r="V12"/>
  <c r="V13"/>
  <c r="V14"/>
  <c r="V15"/>
  <c r="V16"/>
  <c r="V17"/>
  <c r="V18"/>
  <c r="V19"/>
  <c r="V20"/>
  <c r="U4"/>
  <c r="Y4" s="1"/>
  <c r="U5"/>
  <c r="Y5" s="1"/>
  <c r="U6"/>
  <c r="Y6" s="1"/>
  <c r="U7"/>
  <c r="Y7" s="1"/>
  <c r="U8"/>
  <c r="Y8" s="1"/>
  <c r="U9"/>
  <c r="Y9" s="1"/>
  <c r="U10"/>
  <c r="Y10" s="1"/>
  <c r="U11"/>
  <c r="Y11" s="1"/>
  <c r="U12"/>
  <c r="Y12" s="1"/>
  <c r="U13"/>
  <c r="Y13" s="1"/>
  <c r="U14"/>
  <c r="Y14" s="1"/>
  <c r="U15"/>
  <c r="Y15" s="1"/>
  <c r="U16"/>
  <c r="Y16" s="1"/>
  <c r="U17"/>
  <c r="Y17" s="1"/>
  <c r="U18"/>
  <c r="Y18" s="1"/>
  <c r="U19"/>
  <c r="Y19" s="1"/>
  <c r="U20"/>
  <c r="Y20" s="1"/>
  <c r="T4"/>
  <c r="Z4" s="1"/>
  <c r="T5"/>
  <c r="Z5" s="1"/>
  <c r="T6"/>
  <c r="Z6" s="1"/>
  <c r="T7"/>
  <c r="Z7" s="1"/>
  <c r="T8"/>
  <c r="Z8" s="1"/>
  <c r="T9"/>
  <c r="Z9" s="1"/>
  <c r="T10"/>
  <c r="Z10" s="1"/>
  <c r="T11"/>
  <c r="Z11" s="1"/>
  <c r="T12"/>
  <c r="Z12" s="1"/>
  <c r="T13"/>
  <c r="Z13" s="1"/>
  <c r="T14"/>
  <c r="Z14" s="1"/>
  <c r="T15"/>
  <c r="Z15" s="1"/>
  <c r="T16"/>
  <c r="Z16" s="1"/>
  <c r="T17"/>
  <c r="Z17" s="1"/>
  <c r="T18"/>
  <c r="Z18" s="1"/>
  <c r="T19"/>
  <c r="Z19" s="1"/>
  <c r="T20"/>
  <c r="Z20" s="1"/>
  <c r="X28" i="15"/>
  <c r="W28"/>
  <c r="V28"/>
  <c r="U28"/>
  <c r="T28"/>
  <c r="S33" i="14"/>
  <c r="S32"/>
  <c r="S31"/>
  <c r="S30"/>
  <c r="S34" s="1"/>
  <c r="M34"/>
  <c r="K34"/>
  <c r="I34"/>
  <c r="G34"/>
  <c r="E34"/>
  <c r="S29"/>
  <c r="X28"/>
  <c r="W28"/>
  <c r="V28"/>
  <c r="U28"/>
  <c r="T28"/>
  <c r="Z28" s="1"/>
  <c r="X27"/>
  <c r="W27"/>
  <c r="V27"/>
  <c r="U27"/>
  <c r="Y27" s="1"/>
  <c r="T27"/>
  <c r="Z27" s="1"/>
  <c r="X26"/>
  <c r="W26"/>
  <c r="V26"/>
  <c r="U26"/>
  <c r="T26"/>
  <c r="Z26" s="1"/>
  <c r="X25"/>
  <c r="W25"/>
  <c r="V25"/>
  <c r="U25"/>
  <c r="Y25" s="1"/>
  <c r="T25"/>
  <c r="Z25" s="1"/>
  <c r="X24"/>
  <c r="W24"/>
  <c r="V24"/>
  <c r="U24"/>
  <c r="T24"/>
  <c r="Z24" s="1"/>
  <c r="X23"/>
  <c r="W23"/>
  <c r="V23"/>
  <c r="U23"/>
  <c r="Y23" s="1"/>
  <c r="T23"/>
  <c r="Z23" s="1"/>
  <c r="X22"/>
  <c r="W22"/>
  <c r="V22"/>
  <c r="U22"/>
  <c r="T22"/>
  <c r="Z22" s="1"/>
  <c r="X21"/>
  <c r="W21"/>
  <c r="V21"/>
  <c r="U21"/>
  <c r="Y21" s="1"/>
  <c r="T21"/>
  <c r="Z21" s="1"/>
  <c r="T28" i="9"/>
  <c r="Z28" s="1"/>
  <c r="U28"/>
  <c r="V28"/>
  <c r="W28"/>
  <c r="X28"/>
  <c r="D28" i="20" l="1"/>
  <c r="G28"/>
  <c r="J28"/>
  <c r="M28"/>
  <c r="P28"/>
  <c r="S28"/>
  <c r="V28"/>
  <c r="AB28"/>
  <c r="Y28"/>
  <c r="AE28"/>
  <c r="AH28"/>
  <c r="AK28"/>
  <c r="AN28"/>
  <c r="AQ28"/>
  <c r="AT28"/>
  <c r="AW28"/>
  <c r="F29" i="16"/>
  <c r="C34" i="18"/>
  <c r="Y24" i="19"/>
  <c r="Y18"/>
  <c r="Y14"/>
  <c r="Y12"/>
  <c r="R35"/>
  <c r="Y9" i="18"/>
  <c r="Y7"/>
  <c r="R35"/>
  <c r="R35" i="15"/>
  <c r="V34" i="9"/>
  <c r="R34" i="14"/>
  <c r="L35" i="15"/>
  <c r="Z4"/>
  <c r="Z27"/>
  <c r="Z25"/>
  <c r="Z23"/>
  <c r="Z21"/>
  <c r="Z19"/>
  <c r="Z17"/>
  <c r="Z15"/>
  <c r="Z13"/>
  <c r="Z11"/>
  <c r="Z9"/>
  <c r="Z7"/>
  <c r="Z5"/>
  <c r="Z28"/>
  <c r="Z26"/>
  <c r="Z24"/>
  <c r="Z22"/>
  <c r="Z20"/>
  <c r="Z18"/>
  <c r="Z16"/>
  <c r="Z14"/>
  <c r="Z12"/>
  <c r="Z10"/>
  <c r="Z8"/>
  <c r="Z6"/>
  <c r="Y28" i="19"/>
  <c r="Y26"/>
  <c r="Y22"/>
  <c r="Y20"/>
  <c r="N35"/>
  <c r="F35"/>
  <c r="Y16"/>
  <c r="J35"/>
  <c r="Z4"/>
  <c r="Y11"/>
  <c r="Y10"/>
  <c r="Y8"/>
  <c r="Y6"/>
  <c r="L35"/>
  <c r="Z6"/>
  <c r="Z8"/>
  <c r="Z10"/>
  <c r="Z12"/>
  <c r="Z14"/>
  <c r="Z16"/>
  <c r="Z18"/>
  <c r="Z20"/>
  <c r="Z22"/>
  <c r="Z24"/>
  <c r="Z26"/>
  <c r="Z28"/>
  <c r="Y4"/>
  <c r="Z5"/>
  <c r="Z7"/>
  <c r="Z9"/>
  <c r="Z11"/>
  <c r="Z15"/>
  <c r="Z17"/>
  <c r="Z19"/>
  <c r="Z21"/>
  <c r="Z23"/>
  <c r="Z25"/>
  <c r="Z27"/>
  <c r="V32"/>
  <c r="V34"/>
  <c r="V33"/>
  <c r="D34"/>
  <c r="F34"/>
  <c r="H34"/>
  <c r="J34"/>
  <c r="L34"/>
  <c r="N34"/>
  <c r="P34"/>
  <c r="R34"/>
  <c r="C35"/>
  <c r="E35"/>
  <c r="G35"/>
  <c r="I35"/>
  <c r="K35"/>
  <c r="M35"/>
  <c r="O35"/>
  <c r="Q35"/>
  <c r="S35"/>
  <c r="Y28" i="18"/>
  <c r="Y27"/>
  <c r="Y26"/>
  <c r="Y24"/>
  <c r="Y23"/>
  <c r="Y22"/>
  <c r="Y20"/>
  <c r="Y19"/>
  <c r="Y18"/>
  <c r="Y16"/>
  <c r="Y15"/>
  <c r="Y14"/>
  <c r="Z4"/>
  <c r="Y13"/>
  <c r="O34"/>
  <c r="H35"/>
  <c r="D35"/>
  <c r="Y12"/>
  <c r="Y10"/>
  <c r="Y8"/>
  <c r="F35"/>
  <c r="Y6"/>
  <c r="J35"/>
  <c r="N35"/>
  <c r="T29"/>
  <c r="L35"/>
  <c r="Y4"/>
  <c r="Z5"/>
  <c r="Z7"/>
  <c r="Z9"/>
  <c r="Z11"/>
  <c r="Z13"/>
  <c r="Z15"/>
  <c r="Z17"/>
  <c r="Z19"/>
  <c r="Z21"/>
  <c r="Z23"/>
  <c r="Z25"/>
  <c r="Z27"/>
  <c r="Z6"/>
  <c r="Z8"/>
  <c r="Z10"/>
  <c r="Z12"/>
  <c r="Z14"/>
  <c r="Z16"/>
  <c r="Z18"/>
  <c r="Z20"/>
  <c r="Z22"/>
  <c r="Z24"/>
  <c r="Z26"/>
  <c r="Z28"/>
  <c r="V34"/>
  <c r="D34"/>
  <c r="F34"/>
  <c r="H34"/>
  <c r="J34"/>
  <c r="L34"/>
  <c r="N34"/>
  <c r="P34"/>
  <c r="R34"/>
  <c r="C35"/>
  <c r="E35"/>
  <c r="G35"/>
  <c r="I35"/>
  <c r="K35"/>
  <c r="M35"/>
  <c r="O35"/>
  <c r="Q35"/>
  <c r="S35"/>
  <c r="N29" i="16"/>
  <c r="P29"/>
  <c r="R29"/>
  <c r="T29"/>
  <c r="V29"/>
  <c r="X29"/>
  <c r="Z29"/>
  <c r="AB29"/>
  <c r="AD29"/>
  <c r="AF29"/>
  <c r="AH29"/>
  <c r="AJ29"/>
  <c r="AL29"/>
  <c r="AN29"/>
  <c r="AP29"/>
  <c r="AR29"/>
  <c r="AT29"/>
  <c r="AV29"/>
  <c r="AX29"/>
  <c r="AZ29"/>
  <c r="BB29"/>
  <c r="BD29"/>
  <c r="BF29"/>
  <c r="BH29"/>
  <c r="BJ29"/>
  <c r="BL29"/>
  <c r="C29"/>
  <c r="E29"/>
  <c r="G29"/>
  <c r="I29"/>
  <c r="K29"/>
  <c r="M29"/>
  <c r="O29"/>
  <c r="Q29"/>
  <c r="S29"/>
  <c r="U29"/>
  <c r="W29"/>
  <c r="Y29"/>
  <c r="AA29"/>
  <c r="AC29"/>
  <c r="AE29"/>
  <c r="AG29"/>
  <c r="AI29"/>
  <c r="AK29"/>
  <c r="AM29"/>
  <c r="AO29"/>
  <c r="AQ29"/>
  <c r="AS29"/>
  <c r="AU29"/>
  <c r="AW29"/>
  <c r="AY29"/>
  <c r="BA29"/>
  <c r="BC29"/>
  <c r="BE29"/>
  <c r="BG29"/>
  <c r="BI29"/>
  <c r="BK29"/>
  <c r="BM29"/>
  <c r="D34" i="15"/>
  <c r="F34"/>
  <c r="H34"/>
  <c r="J34"/>
  <c r="L34"/>
  <c r="N34"/>
  <c r="P34"/>
  <c r="R34"/>
  <c r="C35"/>
  <c r="E35"/>
  <c r="G35"/>
  <c r="I35"/>
  <c r="K35"/>
  <c r="M35"/>
  <c r="O35"/>
  <c r="Q35"/>
  <c r="S35"/>
  <c r="D34" i="9"/>
  <c r="F34"/>
  <c r="H34"/>
  <c r="J34"/>
  <c r="L34"/>
  <c r="N34"/>
  <c r="P34"/>
  <c r="R34"/>
  <c r="C35"/>
  <c r="E35"/>
  <c r="G35"/>
  <c r="I35"/>
  <c r="K35"/>
  <c r="M35"/>
  <c r="O35"/>
  <c r="Q35"/>
  <c r="S35"/>
  <c r="Y28" i="15"/>
  <c r="V34" s="1"/>
  <c r="T29"/>
  <c r="T29" i="9"/>
  <c r="C34" i="14"/>
  <c r="Y24"/>
  <c r="L35"/>
  <c r="J35"/>
  <c r="H35"/>
  <c r="D35"/>
  <c r="N35"/>
  <c r="Y22"/>
  <c r="V34" s="1"/>
  <c r="T29"/>
  <c r="Y28"/>
  <c r="Y26"/>
  <c r="F35"/>
  <c r="D34"/>
  <c r="F34"/>
  <c r="H34"/>
  <c r="J34"/>
  <c r="L34"/>
  <c r="N34"/>
  <c r="C35"/>
  <c r="E35"/>
  <c r="G35"/>
  <c r="I35"/>
  <c r="K35"/>
  <c r="M35"/>
  <c r="S35"/>
  <c r="Y28" i="9"/>
  <c r="V33" s="1"/>
  <c r="V32" l="1"/>
  <c r="V32" i="14"/>
  <c r="V33"/>
  <c r="W34" s="1"/>
  <c r="V32" i="15"/>
  <c r="V33"/>
  <c r="W33" s="1"/>
  <c r="W34" i="19"/>
  <c r="Z31"/>
  <c r="Z33"/>
  <c r="W32"/>
  <c r="W31"/>
  <c r="W33"/>
  <c r="V32" i="18"/>
  <c r="V33"/>
  <c r="Z33" i="14"/>
  <c r="W31"/>
  <c r="W34" i="9"/>
  <c r="Z31"/>
  <c r="W33"/>
  <c r="W31"/>
  <c r="Z33"/>
  <c r="W32"/>
  <c r="W33" i="18" l="1"/>
  <c r="Z33" i="15"/>
  <c r="Z31"/>
  <c r="W32"/>
  <c r="W34"/>
  <c r="W31"/>
  <c r="Z31" i="14"/>
  <c r="W32"/>
  <c r="W33"/>
  <c r="W34" i="18"/>
  <c r="W32"/>
  <c r="Z31"/>
  <c r="W31"/>
  <c r="Z33"/>
</calcChain>
</file>

<file path=xl/sharedStrings.xml><?xml version="1.0" encoding="utf-8"?>
<sst xmlns="http://schemas.openxmlformats.org/spreadsheetml/2006/main" count="557" uniqueCount="80">
  <si>
    <t xml:space="preserve">     Ведомость успеваемоcти </t>
  </si>
  <si>
    <t>русский язык</t>
  </si>
  <si>
    <t>литература</t>
  </si>
  <si>
    <t>математика</t>
  </si>
  <si>
    <t>обществознание</t>
  </si>
  <si>
    <t>география</t>
  </si>
  <si>
    <t>биология</t>
  </si>
  <si>
    <t>музыка</t>
  </si>
  <si>
    <t>ИЗО</t>
  </si>
  <si>
    <t>технология</t>
  </si>
  <si>
    <t>физическая культура</t>
  </si>
  <si>
    <t>Ср. балл</t>
  </si>
  <si>
    <t>отметок 2</t>
  </si>
  <si>
    <t>отметок 3</t>
  </si>
  <si>
    <t>отметок 4</t>
  </si>
  <si>
    <t>отметок 5</t>
  </si>
  <si>
    <t>Уровень учебных достижений учащегося</t>
  </si>
  <si>
    <t>Рейтинг</t>
  </si>
  <si>
    <t>Ср. оценка по предм.</t>
  </si>
  <si>
    <t xml:space="preserve"> "5"</t>
  </si>
  <si>
    <t xml:space="preserve"> "4"</t>
  </si>
  <si>
    <t>отличники</t>
  </si>
  <si>
    <t>Процент успешности класса</t>
  </si>
  <si>
    <t xml:space="preserve"> "3"</t>
  </si>
  <si>
    <t>хорошисты</t>
  </si>
  <si>
    <t xml:space="preserve"> "2"</t>
  </si>
  <si>
    <t>успевающие</t>
  </si>
  <si>
    <t>Процент качества класса (КК3)</t>
  </si>
  <si>
    <t>Успешность по предметам</t>
  </si>
  <si>
    <t>неуспевающие</t>
  </si>
  <si>
    <t>Качество по предметам</t>
  </si>
  <si>
    <t>резерв</t>
  </si>
  <si>
    <t>с одной 4</t>
  </si>
  <si>
    <t>с одной 3</t>
  </si>
  <si>
    <t>с одной 2</t>
  </si>
  <si>
    <t>,</t>
  </si>
  <si>
    <t xml:space="preserve">Анализ успеваемости  учащихся </t>
  </si>
  <si>
    <t xml:space="preserve">Анализ качества знаний учащихся </t>
  </si>
  <si>
    <t xml:space="preserve">Архипов Кирилл </t>
  </si>
  <si>
    <t xml:space="preserve">Бабич Даниил </t>
  </si>
  <si>
    <t xml:space="preserve">Баклагова Кристина </t>
  </si>
  <si>
    <t xml:space="preserve">Бариева Сабина </t>
  </si>
  <si>
    <t xml:space="preserve">Баркова Виктория </t>
  </si>
  <si>
    <t xml:space="preserve">Вейбер Родион </t>
  </si>
  <si>
    <t xml:space="preserve">Георгиев Дмитрий </t>
  </si>
  <si>
    <t xml:space="preserve">Георгиева Ольга </t>
  </si>
  <si>
    <t xml:space="preserve">Гетьман Владислав </t>
  </si>
  <si>
    <t xml:space="preserve">Довгань Илья </t>
  </si>
  <si>
    <t xml:space="preserve">Дронов Егор </t>
  </si>
  <si>
    <t xml:space="preserve">Жибер Аким </t>
  </si>
  <si>
    <t xml:space="preserve">Зубцова Дарья </t>
  </si>
  <si>
    <t xml:space="preserve">Козлов Сергей </t>
  </si>
  <si>
    <t xml:space="preserve">Круглова Дарья </t>
  </si>
  <si>
    <t xml:space="preserve">Ломакин Дмитрий </t>
  </si>
  <si>
    <t xml:space="preserve">Ломакина Оксана </t>
  </si>
  <si>
    <t xml:space="preserve">Ломахов Семён </t>
  </si>
  <si>
    <t xml:space="preserve">Масякин Степан </t>
  </si>
  <si>
    <t xml:space="preserve">Мустафаева Эльзара </t>
  </si>
  <si>
    <t xml:space="preserve">Павлютин Игорь </t>
  </si>
  <si>
    <t xml:space="preserve">Самусев Евгений </t>
  </si>
  <si>
    <t xml:space="preserve">Тупиков Владимир </t>
  </si>
  <si>
    <t xml:space="preserve">Шарипов Махсуджон </t>
  </si>
  <si>
    <t>иностранный язык (английский)</t>
  </si>
  <si>
    <t>иностранный язык (немецкий)</t>
  </si>
  <si>
    <t>история</t>
  </si>
  <si>
    <t>крымоведение</t>
  </si>
  <si>
    <t>Юсупова Диана Мудисеровна</t>
  </si>
  <si>
    <t xml:space="preserve"> руководитель:</t>
  </si>
  <si>
    <t>Классный</t>
  </si>
  <si>
    <t>6 кл.</t>
  </si>
  <si>
    <t>крымскотатарский язык</t>
  </si>
  <si>
    <t>крымскотатарская литература</t>
  </si>
  <si>
    <t xml:space="preserve">Гусейнов Владимир </t>
  </si>
  <si>
    <t>1чтв</t>
  </si>
  <si>
    <t>2чтв</t>
  </si>
  <si>
    <t>3чтв</t>
  </si>
  <si>
    <t>4чтв</t>
  </si>
  <si>
    <t>изобразительное искусство</t>
  </si>
  <si>
    <t>пр. год</t>
  </si>
  <si>
    <t>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</si>
</sst>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5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9" fontId="3" fillId="4" borderId="0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/>
    <xf numFmtId="0" fontId="0" fillId="0" borderId="17" xfId="0" applyBorder="1" applyAlignment="1">
      <alignment vertical="center" textRotation="90" wrapText="1"/>
    </xf>
    <xf numFmtId="0" fontId="0" fillId="0" borderId="18" xfId="0" applyBorder="1"/>
    <xf numFmtId="0" fontId="0" fillId="0" borderId="19" xfId="0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0" xfId="0" applyAlignment="1"/>
    <xf numFmtId="0" fontId="2" fillId="2" borderId="6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6" fillId="5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'1 четверть'!$A$29:$B$29</c:f>
              <c:strCache>
                <c:ptCount val="1"/>
                <c:pt idx="0">
                  <c:v>Ср. оценка по предм.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 четверть'!$C$3:$S$3</c:f>
              <c:strCache>
                <c:ptCount val="16"/>
                <c:pt idx="0">
                  <c:v>русский язык</c:v>
                </c:pt>
                <c:pt idx="1">
                  <c:v>литература</c:v>
                </c:pt>
                <c:pt idx="2">
                  <c:v>иностранный язык (английский)</c:v>
                </c:pt>
                <c:pt idx="3">
                  <c:v>иностранный язык (немецкий)</c:v>
                </c:pt>
                <c:pt idx="4">
                  <c:v>математика</c:v>
                </c:pt>
                <c:pt idx="5">
                  <c:v>история</c:v>
                </c:pt>
                <c:pt idx="6">
                  <c:v>обществознание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музыка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физическая культура</c:v>
                </c:pt>
                <c:pt idx="13">
                  <c:v>крымскотатарский язык</c:v>
                </c:pt>
                <c:pt idx="14">
                  <c:v>крымскотатарская литература</c:v>
                </c:pt>
                <c:pt idx="15">
                  <c:v>крымоведение</c:v>
                </c:pt>
              </c:strCache>
            </c:strRef>
          </c:cat>
          <c:val>
            <c:numRef>
              <c:f>'1 четверть'!$C$29:$S$29</c:f>
              <c:numCache>
                <c:formatCode>0.0</c:formatCode>
                <c:ptCount val="17"/>
                <c:pt idx="0">
                  <c:v>3.6</c:v>
                </c:pt>
                <c:pt idx="1">
                  <c:v>3.72</c:v>
                </c:pt>
                <c:pt idx="2">
                  <c:v>3.72</c:v>
                </c:pt>
                <c:pt idx="3">
                  <c:v>4.04</c:v>
                </c:pt>
                <c:pt idx="4">
                  <c:v>3.6</c:v>
                </c:pt>
                <c:pt idx="5">
                  <c:v>3.84</c:v>
                </c:pt>
                <c:pt idx="6">
                  <c:v>3.96</c:v>
                </c:pt>
                <c:pt idx="7">
                  <c:v>3.88</c:v>
                </c:pt>
                <c:pt idx="8">
                  <c:v>3.68</c:v>
                </c:pt>
                <c:pt idx="9">
                  <c:v>4.08</c:v>
                </c:pt>
                <c:pt idx="10">
                  <c:v>4.4000000000000004</c:v>
                </c:pt>
                <c:pt idx="11">
                  <c:v>4.4400000000000004</c:v>
                </c:pt>
                <c:pt idx="12">
                  <c:v>4.68</c:v>
                </c:pt>
                <c:pt idx="13">
                  <c:v>4.333333333333333</c:v>
                </c:pt>
                <c:pt idx="14">
                  <c:v>4.333333333333333</c:v>
                </c:pt>
                <c:pt idx="15">
                  <c:v>4.16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E5-49E6-BABE-33BAB3A77586}"/>
            </c:ext>
          </c:extLst>
        </c:ser>
        <c:shape val="box"/>
        <c:axId val="66625536"/>
        <c:axId val="66627072"/>
        <c:axId val="0"/>
      </c:bar3DChart>
      <c:catAx>
        <c:axId val="66625536"/>
        <c:scaling>
          <c:orientation val="minMax"/>
        </c:scaling>
        <c:axPos val="b"/>
        <c:numFmt formatCode="General" sourceLinked="1"/>
        <c:tickLblPos val="nextTo"/>
        <c:crossAx val="66627072"/>
        <c:crosses val="autoZero"/>
        <c:auto val="1"/>
        <c:lblAlgn val="ctr"/>
        <c:lblOffset val="100"/>
      </c:catAx>
      <c:valAx>
        <c:axId val="66627072"/>
        <c:scaling>
          <c:orientation val="minMax"/>
        </c:scaling>
        <c:axPos val="l"/>
        <c:majorGridlines/>
        <c:numFmt formatCode="0.0" sourceLinked="1"/>
        <c:tickLblPos val="nextTo"/>
        <c:crossAx val="66625536"/>
        <c:crosses val="autoZero"/>
        <c:crossBetween val="between"/>
        <c:minorUnit val="0.2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'4 четверть'!$A$29:$B$29</c:f>
              <c:strCache>
                <c:ptCount val="1"/>
                <c:pt idx="0">
                  <c:v>Ср. оценка по предм.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 четверть'!$C$3:$S$3</c:f>
              <c:strCache>
                <c:ptCount val="16"/>
                <c:pt idx="0">
                  <c:v>русский язык</c:v>
                </c:pt>
                <c:pt idx="1">
                  <c:v>литература</c:v>
                </c:pt>
                <c:pt idx="2">
                  <c:v>иностранный язык (английский)</c:v>
                </c:pt>
                <c:pt idx="3">
                  <c:v>иностранный язык (немецкий)</c:v>
                </c:pt>
                <c:pt idx="4">
                  <c:v>математика</c:v>
                </c:pt>
                <c:pt idx="5">
                  <c:v>история</c:v>
                </c:pt>
                <c:pt idx="6">
                  <c:v>обществознание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музыка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физическая культура</c:v>
                </c:pt>
                <c:pt idx="13">
                  <c:v>крымскотатарский язык</c:v>
                </c:pt>
                <c:pt idx="14">
                  <c:v>крымскотатарская литература</c:v>
                </c:pt>
                <c:pt idx="15">
                  <c:v>крымоведение</c:v>
                </c:pt>
              </c:strCache>
            </c:strRef>
          </c:cat>
          <c:val>
            <c:numRef>
              <c:f>'4 четверть'!$C$29:$S$29</c:f>
              <c:numCache>
                <c:formatCode>0.0</c:formatCode>
                <c:ptCount val="17"/>
                <c:pt idx="0">
                  <c:v>3.6666666666666665</c:v>
                </c:pt>
                <c:pt idx="1">
                  <c:v>3.7916666666666665</c:v>
                </c:pt>
                <c:pt idx="2">
                  <c:v>3.8333333333333335</c:v>
                </c:pt>
                <c:pt idx="3">
                  <c:v>3.6666666666666665</c:v>
                </c:pt>
                <c:pt idx="4">
                  <c:v>3.6666666666666665</c:v>
                </c:pt>
                <c:pt idx="5">
                  <c:v>3.875</c:v>
                </c:pt>
                <c:pt idx="6">
                  <c:v>4.125</c:v>
                </c:pt>
                <c:pt idx="7">
                  <c:v>3.9166666666666665</c:v>
                </c:pt>
                <c:pt idx="8">
                  <c:v>3.7083333333333335</c:v>
                </c:pt>
                <c:pt idx="9">
                  <c:v>4.083333333333333</c:v>
                </c:pt>
                <c:pt idx="10">
                  <c:v>4.416666666666667</c:v>
                </c:pt>
                <c:pt idx="11">
                  <c:v>4.291666666666667</c:v>
                </c:pt>
                <c:pt idx="12">
                  <c:v>4.375</c:v>
                </c:pt>
                <c:pt idx="13">
                  <c:v>4.666666666666667</c:v>
                </c:pt>
                <c:pt idx="14">
                  <c:v>4.666666666666667</c:v>
                </c:pt>
                <c:pt idx="15">
                  <c:v>4.125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E5-49E6-BABE-33BAB3A77586}"/>
            </c:ext>
          </c:extLst>
        </c:ser>
        <c:shape val="box"/>
        <c:axId val="71667072"/>
        <c:axId val="71705728"/>
        <c:axId val="0"/>
      </c:bar3DChart>
      <c:catAx>
        <c:axId val="71667072"/>
        <c:scaling>
          <c:orientation val="minMax"/>
        </c:scaling>
        <c:axPos val="b"/>
        <c:numFmt formatCode="General" sourceLinked="1"/>
        <c:tickLblPos val="nextTo"/>
        <c:crossAx val="71705728"/>
        <c:crosses val="autoZero"/>
        <c:auto val="1"/>
        <c:lblAlgn val="ctr"/>
        <c:lblOffset val="100"/>
      </c:catAx>
      <c:valAx>
        <c:axId val="71705728"/>
        <c:scaling>
          <c:orientation val="minMax"/>
        </c:scaling>
        <c:axPos val="l"/>
        <c:majorGridlines/>
        <c:numFmt formatCode="0.0" sourceLinked="1"/>
        <c:tickLblPos val="nextTo"/>
        <c:crossAx val="71667072"/>
        <c:crosses val="autoZero"/>
        <c:crossBetween val="between"/>
        <c:minorUnit val="0.2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 четверть'!$B$4:$B$28</c:f>
              <c:strCache>
                <c:ptCount val="25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</c:strCache>
            </c:strRef>
          </c:cat>
          <c:val>
            <c:numRef>
              <c:f>'4 четверть'!$T$4:$T$28</c:f>
              <c:numCache>
                <c:formatCode>0.00</c:formatCode>
                <c:ptCount val="25"/>
                <c:pt idx="0">
                  <c:v>4.5714285714285712</c:v>
                </c:pt>
                <c:pt idx="1">
                  <c:v>3.5</c:v>
                </c:pt>
                <c:pt idx="2">
                  <c:v>3.3571428571428572</c:v>
                </c:pt>
                <c:pt idx="3">
                  <c:v>4.875</c:v>
                </c:pt>
                <c:pt idx="4">
                  <c:v>4.4285714285714288</c:v>
                </c:pt>
                <c:pt idx="5">
                  <c:v>3.9285714285714284</c:v>
                </c:pt>
                <c:pt idx="6">
                  <c:v>3.5</c:v>
                </c:pt>
                <c:pt idx="7">
                  <c:v>4.2857142857142856</c:v>
                </c:pt>
                <c:pt idx="8">
                  <c:v>3.7142857142857144</c:v>
                </c:pt>
                <c:pt idx="9">
                  <c:v>0</c:v>
                </c:pt>
                <c:pt idx="10">
                  <c:v>4.3571428571428568</c:v>
                </c:pt>
                <c:pt idx="11">
                  <c:v>3.7142857142857144</c:v>
                </c:pt>
                <c:pt idx="12">
                  <c:v>4.2142857142857144</c:v>
                </c:pt>
                <c:pt idx="13">
                  <c:v>5</c:v>
                </c:pt>
                <c:pt idx="14">
                  <c:v>3.9285714285714284</c:v>
                </c:pt>
                <c:pt idx="15">
                  <c:v>4.0625</c:v>
                </c:pt>
                <c:pt idx="16">
                  <c:v>3.0714285714285716</c:v>
                </c:pt>
                <c:pt idx="17">
                  <c:v>3.1428571428571428</c:v>
                </c:pt>
                <c:pt idx="18">
                  <c:v>3.2857142857142856</c:v>
                </c:pt>
                <c:pt idx="19">
                  <c:v>4.9285714285714288</c:v>
                </c:pt>
                <c:pt idx="20">
                  <c:v>4.9375</c:v>
                </c:pt>
                <c:pt idx="21">
                  <c:v>3</c:v>
                </c:pt>
                <c:pt idx="22">
                  <c:v>3.2857142857142856</c:v>
                </c:pt>
                <c:pt idx="23">
                  <c:v>4.2857142857142856</c:v>
                </c:pt>
                <c:pt idx="24">
                  <c:v>3.8571428571428572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7-4E82-8859-9ACEBC0C2475}"/>
            </c:ext>
          </c:extLst>
        </c:ser>
        <c:shape val="box"/>
        <c:axId val="71734400"/>
        <c:axId val="71735936"/>
        <c:axId val="0"/>
      </c:bar3DChart>
      <c:catAx>
        <c:axId val="71734400"/>
        <c:scaling>
          <c:orientation val="minMax"/>
        </c:scaling>
        <c:axPos val="b"/>
        <c:numFmt formatCode="General" sourceLinked="1"/>
        <c:tickLblPos val="nextTo"/>
        <c:crossAx val="71735936"/>
        <c:crosses val="autoZero"/>
        <c:auto val="1"/>
        <c:lblAlgn val="ctr"/>
        <c:lblOffset val="100"/>
      </c:catAx>
      <c:valAx>
        <c:axId val="71735936"/>
        <c:scaling>
          <c:orientation val="minMax"/>
        </c:scaling>
        <c:axPos val="l"/>
        <c:majorGridlines/>
        <c:numFmt formatCode="0.00" sourceLinked="1"/>
        <c:tickLblPos val="nextTo"/>
        <c:crossAx val="71734400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9820116519643607E-3"/>
          <c:y val="0"/>
          <c:w val="0.6882962902888865"/>
          <c:h val="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 четверть'!$T$31:$T$34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успевающие</c:v>
                </c:pt>
                <c:pt idx="3">
                  <c:v>неуспевающие</c:v>
                </c:pt>
              </c:strCache>
            </c:strRef>
          </c:cat>
          <c:val>
            <c:numRef>
              <c:f>'4 четверть'!$V$31:$V$34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E-4752-890F-7138FA7566A6}"/>
            </c:ext>
          </c:extLst>
        </c:ser>
      </c:pie3DChart>
    </c:plotArea>
    <c:legend>
      <c:legendPos val="r"/>
      <c:layout/>
    </c:legend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годовая!$A$29:$B$29</c:f>
              <c:strCache>
                <c:ptCount val="1"/>
                <c:pt idx="0">
                  <c:v>Ср. оценка по предм.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годовая!$C$3:$S$3</c:f>
              <c:strCache>
                <c:ptCount val="16"/>
                <c:pt idx="0">
                  <c:v>русский язык</c:v>
                </c:pt>
                <c:pt idx="1">
                  <c:v>литература</c:v>
                </c:pt>
                <c:pt idx="2">
                  <c:v>иностранный язык (английский)</c:v>
                </c:pt>
                <c:pt idx="3">
                  <c:v>иностранный язык (немецкий)</c:v>
                </c:pt>
                <c:pt idx="4">
                  <c:v>математика</c:v>
                </c:pt>
                <c:pt idx="5">
                  <c:v>история</c:v>
                </c:pt>
                <c:pt idx="6">
                  <c:v>обществознание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музыка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физическая культура</c:v>
                </c:pt>
                <c:pt idx="13">
                  <c:v>крымскотатарский язык</c:v>
                </c:pt>
                <c:pt idx="14">
                  <c:v>крымскотатарская литература</c:v>
                </c:pt>
                <c:pt idx="15">
                  <c:v>крымоведение</c:v>
                </c:pt>
              </c:strCache>
            </c:strRef>
          </c:cat>
          <c:val>
            <c:numRef>
              <c:f>годовая!$C$29:$S$29</c:f>
              <c:numCache>
                <c:formatCode>0.0</c:formatCode>
                <c:ptCount val="17"/>
                <c:pt idx="0">
                  <c:v>3.6666666666666665</c:v>
                </c:pt>
                <c:pt idx="1">
                  <c:v>3.7916666666666665</c:v>
                </c:pt>
                <c:pt idx="2">
                  <c:v>3.8333333333333335</c:v>
                </c:pt>
                <c:pt idx="3">
                  <c:v>3.7916666666666665</c:v>
                </c:pt>
                <c:pt idx="4">
                  <c:v>3.6666666666666665</c:v>
                </c:pt>
                <c:pt idx="5">
                  <c:v>3.875</c:v>
                </c:pt>
                <c:pt idx="6">
                  <c:v>4.083333333333333</c:v>
                </c:pt>
                <c:pt idx="7">
                  <c:v>3.9166666666666665</c:v>
                </c:pt>
                <c:pt idx="8">
                  <c:v>3.7916666666666665</c:v>
                </c:pt>
                <c:pt idx="9">
                  <c:v>4.083333333333333</c:v>
                </c:pt>
                <c:pt idx="10">
                  <c:v>4.375</c:v>
                </c:pt>
                <c:pt idx="11">
                  <c:v>4.375</c:v>
                </c:pt>
                <c:pt idx="12">
                  <c:v>4.666666666666667</c:v>
                </c:pt>
                <c:pt idx="13">
                  <c:v>4.666666666666667</c:v>
                </c:pt>
                <c:pt idx="14">
                  <c:v>4.666666666666667</c:v>
                </c:pt>
                <c:pt idx="15">
                  <c:v>4.208333333333333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E5-49E6-BABE-33BAB3A77586}"/>
            </c:ext>
          </c:extLst>
        </c:ser>
        <c:shape val="box"/>
        <c:axId val="72024832"/>
        <c:axId val="72026368"/>
        <c:axId val="0"/>
      </c:bar3DChart>
      <c:catAx>
        <c:axId val="72024832"/>
        <c:scaling>
          <c:orientation val="minMax"/>
        </c:scaling>
        <c:axPos val="b"/>
        <c:numFmt formatCode="General" sourceLinked="1"/>
        <c:tickLblPos val="nextTo"/>
        <c:crossAx val="72026368"/>
        <c:crosses val="autoZero"/>
        <c:auto val="1"/>
        <c:lblAlgn val="ctr"/>
        <c:lblOffset val="100"/>
      </c:catAx>
      <c:valAx>
        <c:axId val="72026368"/>
        <c:scaling>
          <c:orientation val="minMax"/>
        </c:scaling>
        <c:axPos val="l"/>
        <c:majorGridlines/>
        <c:numFmt formatCode="0.0" sourceLinked="1"/>
        <c:tickLblPos val="nextTo"/>
        <c:crossAx val="72024832"/>
        <c:crosses val="autoZero"/>
        <c:crossBetween val="between"/>
        <c:minorUnit val="0.2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годовая!$B$4:$B$28</c:f>
              <c:strCache>
                <c:ptCount val="25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</c:strCache>
            </c:strRef>
          </c:cat>
          <c:val>
            <c:numRef>
              <c:f>годовая!$T$4:$T$28</c:f>
              <c:numCache>
                <c:formatCode>0.00</c:formatCode>
                <c:ptCount val="25"/>
                <c:pt idx="0">
                  <c:v>4.7142857142857144</c:v>
                </c:pt>
                <c:pt idx="1">
                  <c:v>3.5</c:v>
                </c:pt>
                <c:pt idx="2">
                  <c:v>3.2142857142857144</c:v>
                </c:pt>
                <c:pt idx="3">
                  <c:v>4.9375</c:v>
                </c:pt>
                <c:pt idx="4">
                  <c:v>4.5</c:v>
                </c:pt>
                <c:pt idx="5">
                  <c:v>4</c:v>
                </c:pt>
                <c:pt idx="6">
                  <c:v>3.5714285714285716</c:v>
                </c:pt>
                <c:pt idx="7">
                  <c:v>4.3571428571428568</c:v>
                </c:pt>
                <c:pt idx="8">
                  <c:v>3.7142857142857144</c:v>
                </c:pt>
                <c:pt idx="9">
                  <c:v>0</c:v>
                </c:pt>
                <c:pt idx="10">
                  <c:v>4.3571428571428568</c:v>
                </c:pt>
                <c:pt idx="11">
                  <c:v>3.7857142857142856</c:v>
                </c:pt>
                <c:pt idx="12">
                  <c:v>4.2857142857142856</c:v>
                </c:pt>
                <c:pt idx="13">
                  <c:v>5</c:v>
                </c:pt>
                <c:pt idx="14">
                  <c:v>3.9285714285714284</c:v>
                </c:pt>
                <c:pt idx="15">
                  <c:v>4.125</c:v>
                </c:pt>
                <c:pt idx="16">
                  <c:v>3.1428571428571428</c:v>
                </c:pt>
                <c:pt idx="17">
                  <c:v>3.2142857142857144</c:v>
                </c:pt>
                <c:pt idx="18">
                  <c:v>3.2857142857142856</c:v>
                </c:pt>
                <c:pt idx="19">
                  <c:v>5</c:v>
                </c:pt>
                <c:pt idx="20">
                  <c:v>4.9375</c:v>
                </c:pt>
                <c:pt idx="21">
                  <c:v>3</c:v>
                </c:pt>
                <c:pt idx="22">
                  <c:v>3.2857142857142856</c:v>
                </c:pt>
                <c:pt idx="23">
                  <c:v>4.4285714285714288</c:v>
                </c:pt>
                <c:pt idx="24">
                  <c:v>3.9285714285714284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7-4E82-8859-9ACEBC0C2475}"/>
            </c:ext>
          </c:extLst>
        </c:ser>
        <c:shape val="box"/>
        <c:axId val="72079616"/>
        <c:axId val="72155136"/>
        <c:axId val="0"/>
      </c:bar3DChart>
      <c:catAx>
        <c:axId val="72079616"/>
        <c:scaling>
          <c:orientation val="minMax"/>
        </c:scaling>
        <c:axPos val="b"/>
        <c:numFmt formatCode="General" sourceLinked="1"/>
        <c:tickLblPos val="nextTo"/>
        <c:crossAx val="72155136"/>
        <c:crosses val="autoZero"/>
        <c:auto val="1"/>
        <c:lblAlgn val="ctr"/>
        <c:lblOffset val="100"/>
      </c:catAx>
      <c:valAx>
        <c:axId val="72155136"/>
        <c:scaling>
          <c:orientation val="minMax"/>
        </c:scaling>
        <c:axPos val="l"/>
        <c:majorGridlines/>
        <c:numFmt formatCode="0.00" sourceLinked="1"/>
        <c:tickLblPos val="nextTo"/>
        <c:crossAx val="72079616"/>
        <c:crosses val="autoZero"/>
        <c:crossBetween val="between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9820116519643642E-3"/>
          <c:y val="0"/>
          <c:w val="0.68829629028888684"/>
          <c:h val="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годовая!$T$31:$T$34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успевающие</c:v>
                </c:pt>
                <c:pt idx="3">
                  <c:v>неуспевающие</c:v>
                </c:pt>
              </c:strCache>
            </c:strRef>
          </c:cat>
          <c:val>
            <c:numRef>
              <c:f>годовая!$V$31:$V$34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E-4752-890F-7138FA7566A6}"/>
            </c:ext>
          </c:extLst>
        </c:ser>
      </c:pie3DChart>
    </c:plotArea>
    <c:legend>
      <c:legendPos val="r"/>
      <c:layout/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четвертям'!$B$1:$B$2</c:f>
              <c:strCache>
                <c:ptCount val="1"/>
                <c:pt idx="0">
                  <c:v>русский язык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четвертям'!$B$3:$B$29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четвертям'!$C$1:$C$2</c:f>
              <c:strCache>
                <c:ptCount val="1"/>
                <c:pt idx="0">
                  <c:v>русский язык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четвертям'!$C$3:$C$29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3.68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четвертям'!$D$1:$D$2</c:f>
              <c:strCache>
                <c:ptCount val="1"/>
                <c:pt idx="0">
                  <c:v>русский язык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четвертям'!$D$3:$D$29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3.6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четвертям'!$E$1:$E$2</c:f>
              <c:strCache>
                <c:ptCount val="1"/>
                <c:pt idx="0">
                  <c:v>русский язык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четвертям'!$E$3:$E$29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3.6666666666666665</c:v>
                </c:pt>
              </c:numCache>
            </c:numRef>
          </c:val>
        </c:ser>
        <c:axId val="72336512"/>
        <c:axId val="72338048"/>
      </c:barChart>
      <c:catAx>
        <c:axId val="72336512"/>
        <c:scaling>
          <c:orientation val="minMax"/>
        </c:scaling>
        <c:axPos val="b"/>
        <c:tickLblPos val="nextTo"/>
        <c:crossAx val="72338048"/>
        <c:crosses val="autoZero"/>
        <c:auto val="1"/>
        <c:lblAlgn val="ctr"/>
        <c:lblOffset val="100"/>
      </c:catAx>
      <c:valAx>
        <c:axId val="72338048"/>
        <c:scaling>
          <c:orientation val="minMax"/>
        </c:scaling>
        <c:axPos val="l"/>
        <c:majorGridlines/>
        <c:numFmt formatCode="General" sourceLinked="1"/>
        <c:tickLblPos val="nextTo"/>
        <c:crossAx val="72336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четвертям'!$F$1:$F$2</c:f>
              <c:strCache>
                <c:ptCount val="1"/>
                <c:pt idx="0">
                  <c:v>литература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четвертям'!$F$3:$F$29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3.72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четвертям'!$G$1:$G$2</c:f>
              <c:strCache>
                <c:ptCount val="1"/>
                <c:pt idx="0">
                  <c:v>литература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четвертям'!$G$3:$G$29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3.84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четвертям'!$H$1:$H$2</c:f>
              <c:strCache>
                <c:ptCount val="1"/>
                <c:pt idx="0">
                  <c:v>литература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четвертям'!$H$3:$H$29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3.72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четвертям'!$I$1:$I$2</c:f>
              <c:strCache>
                <c:ptCount val="1"/>
                <c:pt idx="0">
                  <c:v>литература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четвертям'!$I$3:$I$29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3.7916666666666665</c:v>
                </c:pt>
              </c:numCache>
            </c:numRef>
          </c:val>
        </c:ser>
        <c:axId val="72253824"/>
        <c:axId val="72255360"/>
      </c:barChart>
      <c:catAx>
        <c:axId val="72253824"/>
        <c:scaling>
          <c:orientation val="minMax"/>
        </c:scaling>
        <c:axPos val="b"/>
        <c:tickLblPos val="nextTo"/>
        <c:crossAx val="72255360"/>
        <c:crosses val="autoZero"/>
        <c:auto val="1"/>
        <c:lblAlgn val="ctr"/>
        <c:lblOffset val="100"/>
      </c:catAx>
      <c:valAx>
        <c:axId val="72255360"/>
        <c:scaling>
          <c:orientation val="minMax"/>
        </c:scaling>
        <c:axPos val="l"/>
        <c:majorGridlines/>
        <c:numFmt formatCode="General" sourceLinked="1"/>
        <c:tickLblPos val="nextTo"/>
        <c:crossAx val="72253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четвертям'!$J$1:$J$2</c:f>
              <c:strCache>
                <c:ptCount val="1"/>
                <c:pt idx="0">
                  <c:v>иностранный язык (английский)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четвертям'!$J$3:$J$29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3.72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четвертям'!$K$1:$K$2</c:f>
              <c:strCache>
                <c:ptCount val="1"/>
                <c:pt idx="0">
                  <c:v>иностранный язык (английский)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четвертям'!$K$3:$K$29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3.8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четвертям'!$L$1:$L$2</c:f>
              <c:strCache>
                <c:ptCount val="1"/>
                <c:pt idx="0">
                  <c:v>иностранный язык (английский)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четвертям'!$L$3:$L$29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6" formatCode="0.0">
                  <c:v>3.88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четвертям'!$M$1:$M$2</c:f>
              <c:strCache>
                <c:ptCount val="1"/>
                <c:pt idx="0">
                  <c:v>иностранный язык (английский)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четвертям'!$M$3:$M$29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3.8333333333333335</c:v>
                </c:pt>
              </c:numCache>
            </c:numRef>
          </c:val>
        </c:ser>
        <c:axId val="72367488"/>
        <c:axId val="72369280"/>
      </c:barChart>
      <c:catAx>
        <c:axId val="72367488"/>
        <c:scaling>
          <c:orientation val="minMax"/>
        </c:scaling>
        <c:axPos val="b"/>
        <c:tickLblPos val="nextTo"/>
        <c:crossAx val="72369280"/>
        <c:crosses val="autoZero"/>
        <c:auto val="1"/>
        <c:lblAlgn val="ctr"/>
        <c:lblOffset val="100"/>
      </c:catAx>
      <c:valAx>
        <c:axId val="72369280"/>
        <c:scaling>
          <c:orientation val="minMax"/>
        </c:scaling>
        <c:axPos val="l"/>
        <c:majorGridlines/>
        <c:numFmt formatCode="General" sourceLinked="1"/>
        <c:tickLblPos val="nextTo"/>
        <c:crossAx val="72367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четвертям'!$N$1:$N$2</c:f>
              <c:strCache>
                <c:ptCount val="1"/>
                <c:pt idx="0">
                  <c:v>иностранный язык (немецкий)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четвертям'!$N$3:$N$29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4.04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четвертям'!$O$1:$O$2</c:f>
              <c:strCache>
                <c:ptCount val="1"/>
                <c:pt idx="0">
                  <c:v>иностранный язык (немецкий)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четвертям'!$O$3:$O$29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3.84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четвертям'!$P$1:$P$2</c:f>
              <c:strCache>
                <c:ptCount val="1"/>
                <c:pt idx="0">
                  <c:v>иностранный язык (немецкий)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четвертям'!$P$3:$P$29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3.68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четвертям'!$Q$1:$Q$2</c:f>
              <c:strCache>
                <c:ptCount val="1"/>
                <c:pt idx="0">
                  <c:v>иностранный язык (немецкий)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четвертям'!$Q$3:$Q$29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3.6666666666666665</c:v>
                </c:pt>
              </c:numCache>
            </c:numRef>
          </c:val>
        </c:ser>
        <c:axId val="72395392"/>
        <c:axId val="72413568"/>
      </c:barChart>
      <c:catAx>
        <c:axId val="72395392"/>
        <c:scaling>
          <c:orientation val="minMax"/>
        </c:scaling>
        <c:axPos val="b"/>
        <c:tickLblPos val="nextTo"/>
        <c:crossAx val="72413568"/>
        <c:crosses val="autoZero"/>
        <c:auto val="1"/>
        <c:lblAlgn val="ctr"/>
        <c:lblOffset val="100"/>
      </c:catAx>
      <c:valAx>
        <c:axId val="72413568"/>
        <c:scaling>
          <c:orientation val="minMax"/>
        </c:scaling>
        <c:axPos val="l"/>
        <c:majorGridlines/>
        <c:numFmt formatCode="General" sourceLinked="1"/>
        <c:tickLblPos val="nextTo"/>
        <c:crossAx val="72395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 четверть'!$B$4:$B$28</c:f>
              <c:strCache>
                <c:ptCount val="25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</c:strCache>
            </c:strRef>
          </c:cat>
          <c:val>
            <c:numRef>
              <c:f>'1 четверть'!$T$4:$T$28</c:f>
              <c:numCache>
                <c:formatCode>0.00</c:formatCode>
                <c:ptCount val="25"/>
                <c:pt idx="0">
                  <c:v>4.6428571428571432</c:v>
                </c:pt>
                <c:pt idx="1">
                  <c:v>3.5714285714285716</c:v>
                </c:pt>
                <c:pt idx="2">
                  <c:v>3.1428571428571428</c:v>
                </c:pt>
                <c:pt idx="3">
                  <c:v>5</c:v>
                </c:pt>
                <c:pt idx="4">
                  <c:v>4.5714285714285712</c:v>
                </c:pt>
                <c:pt idx="5">
                  <c:v>4.0714285714285712</c:v>
                </c:pt>
                <c:pt idx="6">
                  <c:v>3.6428571428571428</c:v>
                </c:pt>
                <c:pt idx="7">
                  <c:v>4.1428571428571432</c:v>
                </c:pt>
                <c:pt idx="8">
                  <c:v>4</c:v>
                </c:pt>
                <c:pt idx="9">
                  <c:v>3.4285714285714284</c:v>
                </c:pt>
                <c:pt idx="10">
                  <c:v>4.2857142857142856</c:v>
                </c:pt>
                <c:pt idx="11">
                  <c:v>3.5714285714285716</c:v>
                </c:pt>
                <c:pt idx="12">
                  <c:v>4.3571428571428568</c:v>
                </c:pt>
                <c:pt idx="13">
                  <c:v>5</c:v>
                </c:pt>
                <c:pt idx="14">
                  <c:v>4</c:v>
                </c:pt>
                <c:pt idx="15">
                  <c:v>4.0625</c:v>
                </c:pt>
                <c:pt idx="16">
                  <c:v>3.2142857142857144</c:v>
                </c:pt>
                <c:pt idx="17">
                  <c:v>3.2142857142857144</c:v>
                </c:pt>
                <c:pt idx="18">
                  <c:v>3.2142857142857144</c:v>
                </c:pt>
                <c:pt idx="19">
                  <c:v>5</c:v>
                </c:pt>
                <c:pt idx="20">
                  <c:v>4.75</c:v>
                </c:pt>
                <c:pt idx="21">
                  <c:v>3</c:v>
                </c:pt>
                <c:pt idx="22">
                  <c:v>3.2857142857142856</c:v>
                </c:pt>
                <c:pt idx="23">
                  <c:v>4.4285714285714288</c:v>
                </c:pt>
                <c:pt idx="24">
                  <c:v>3.9285714285714284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7-4E82-8859-9ACEBC0C2475}"/>
            </c:ext>
          </c:extLst>
        </c:ser>
        <c:shape val="box"/>
        <c:axId val="66684416"/>
        <c:axId val="66685952"/>
        <c:axId val="0"/>
      </c:bar3DChart>
      <c:catAx>
        <c:axId val="66684416"/>
        <c:scaling>
          <c:orientation val="minMax"/>
        </c:scaling>
        <c:axPos val="b"/>
        <c:numFmt formatCode="General" sourceLinked="1"/>
        <c:tickLblPos val="nextTo"/>
        <c:crossAx val="66685952"/>
        <c:crosses val="autoZero"/>
        <c:auto val="1"/>
        <c:lblAlgn val="ctr"/>
        <c:lblOffset val="100"/>
      </c:catAx>
      <c:valAx>
        <c:axId val="66685952"/>
        <c:scaling>
          <c:orientation val="minMax"/>
        </c:scaling>
        <c:axPos val="l"/>
        <c:majorGridlines/>
        <c:numFmt formatCode="0.00" sourceLinked="1"/>
        <c:tickLblPos val="nextTo"/>
        <c:crossAx val="6668441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четвертям'!$R$1:$R$2</c:f>
              <c:strCache>
                <c:ptCount val="1"/>
                <c:pt idx="0">
                  <c:v>математика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четвертям'!$R$3:$R$29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четвертям'!$S$1:$S$2</c:f>
              <c:strCache>
                <c:ptCount val="1"/>
                <c:pt idx="0">
                  <c:v>математика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четвертям'!$S$3:$S$29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3.68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четвертям'!$T$1:$T$2</c:f>
              <c:strCache>
                <c:ptCount val="1"/>
                <c:pt idx="0">
                  <c:v>математика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четвертям'!$T$3:$T$29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3.64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четвертям'!$U$1:$U$2</c:f>
              <c:strCache>
                <c:ptCount val="1"/>
                <c:pt idx="0">
                  <c:v>математика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четвертям'!$U$3:$U$29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3.6666666666666665</c:v>
                </c:pt>
              </c:numCache>
            </c:numRef>
          </c:val>
        </c:ser>
        <c:axId val="72452352"/>
        <c:axId val="72462336"/>
      </c:barChart>
      <c:catAx>
        <c:axId val="72452352"/>
        <c:scaling>
          <c:orientation val="minMax"/>
        </c:scaling>
        <c:axPos val="b"/>
        <c:tickLblPos val="nextTo"/>
        <c:crossAx val="72462336"/>
        <c:crosses val="autoZero"/>
        <c:auto val="1"/>
        <c:lblAlgn val="ctr"/>
        <c:lblOffset val="100"/>
      </c:catAx>
      <c:valAx>
        <c:axId val="72462336"/>
        <c:scaling>
          <c:orientation val="minMax"/>
        </c:scaling>
        <c:axPos val="l"/>
        <c:majorGridlines/>
        <c:numFmt formatCode="General" sourceLinked="1"/>
        <c:tickLblPos val="nextTo"/>
        <c:crossAx val="72452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четвертям'!$V$1:$V$2</c:f>
              <c:strCache>
                <c:ptCount val="1"/>
                <c:pt idx="0">
                  <c:v>история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четвертям'!$V$3:$V$29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3.84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четвертям'!$W$1:$W$2</c:f>
              <c:strCache>
                <c:ptCount val="1"/>
                <c:pt idx="0">
                  <c:v>история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четвертям'!$W$3:$W$29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3.84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четвертям'!$X$1:$X$2</c:f>
              <c:strCache>
                <c:ptCount val="1"/>
                <c:pt idx="0">
                  <c:v>история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четвертям'!$X$3:$X$29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3.88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четвертям'!$Y$1:$Y$2</c:f>
              <c:strCache>
                <c:ptCount val="1"/>
                <c:pt idx="0">
                  <c:v>история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четвертям'!$Y$3:$Y$29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3.875</c:v>
                </c:pt>
              </c:numCache>
            </c:numRef>
          </c:val>
        </c:ser>
        <c:axId val="72644096"/>
        <c:axId val="72645632"/>
      </c:barChart>
      <c:catAx>
        <c:axId val="72644096"/>
        <c:scaling>
          <c:orientation val="minMax"/>
        </c:scaling>
        <c:axPos val="b"/>
        <c:tickLblPos val="nextTo"/>
        <c:crossAx val="72645632"/>
        <c:crosses val="autoZero"/>
        <c:auto val="1"/>
        <c:lblAlgn val="ctr"/>
        <c:lblOffset val="100"/>
      </c:catAx>
      <c:valAx>
        <c:axId val="72645632"/>
        <c:scaling>
          <c:orientation val="minMax"/>
        </c:scaling>
        <c:axPos val="l"/>
        <c:majorGridlines/>
        <c:numFmt formatCode="General" sourceLinked="1"/>
        <c:tickLblPos val="nextTo"/>
        <c:crossAx val="72644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четвертям'!$Z$1:$Z$2</c:f>
              <c:strCache>
                <c:ptCount val="1"/>
                <c:pt idx="0">
                  <c:v>обществознание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четвертям'!$Z$3:$Z$29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3.96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четвертям'!$AA$1:$AA$2</c:f>
              <c:strCache>
                <c:ptCount val="1"/>
                <c:pt idx="0">
                  <c:v>обществознание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четвертям'!$AA$3:$AA$29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4.04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четвертям'!$AB$1:$AB$2</c:f>
              <c:strCache>
                <c:ptCount val="1"/>
                <c:pt idx="0">
                  <c:v>обществознание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четвертям'!$AB$3:$AB$29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4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четвертям'!$AC$1:$AC$2</c:f>
              <c:strCache>
                <c:ptCount val="1"/>
                <c:pt idx="0">
                  <c:v>обществознание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четвертям'!$AC$3:$AC$29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4.125</c:v>
                </c:pt>
              </c:numCache>
            </c:numRef>
          </c:val>
        </c:ser>
        <c:axId val="72495488"/>
        <c:axId val="72497024"/>
      </c:barChart>
      <c:catAx>
        <c:axId val="72495488"/>
        <c:scaling>
          <c:orientation val="minMax"/>
        </c:scaling>
        <c:axPos val="b"/>
        <c:tickLblPos val="nextTo"/>
        <c:crossAx val="72497024"/>
        <c:crosses val="autoZero"/>
        <c:auto val="1"/>
        <c:lblAlgn val="ctr"/>
        <c:lblOffset val="100"/>
      </c:catAx>
      <c:valAx>
        <c:axId val="72497024"/>
        <c:scaling>
          <c:orientation val="minMax"/>
        </c:scaling>
        <c:axPos val="l"/>
        <c:majorGridlines/>
        <c:numFmt formatCode="General" sourceLinked="1"/>
        <c:tickLblPos val="nextTo"/>
        <c:crossAx val="72495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четвертям'!$AD$1:$AD$2</c:f>
              <c:strCache>
                <c:ptCount val="1"/>
                <c:pt idx="0">
                  <c:v>география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четвертям'!$AD$3:$AD$29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3.88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четвертям'!$AE$1:$AE$2</c:f>
              <c:strCache>
                <c:ptCount val="1"/>
                <c:pt idx="0">
                  <c:v>география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четвертям'!$AE$3:$AE$29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3.88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четвертям'!$AF$1:$AF$2</c:f>
              <c:strCache>
                <c:ptCount val="1"/>
                <c:pt idx="0">
                  <c:v>география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четвертям'!$AF$3:$AF$29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3.84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четвертям'!$AG$1:$AG$2</c:f>
              <c:strCache>
                <c:ptCount val="1"/>
                <c:pt idx="0">
                  <c:v>география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четвертям'!$AG$3:$AG$29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6" formatCode="0.0">
                  <c:v>3.9166666666666665</c:v>
                </c:pt>
              </c:numCache>
            </c:numRef>
          </c:val>
        </c:ser>
        <c:axId val="72540544"/>
        <c:axId val="72542080"/>
      </c:barChart>
      <c:catAx>
        <c:axId val="72540544"/>
        <c:scaling>
          <c:orientation val="minMax"/>
        </c:scaling>
        <c:axPos val="b"/>
        <c:tickLblPos val="nextTo"/>
        <c:crossAx val="72542080"/>
        <c:crosses val="autoZero"/>
        <c:auto val="1"/>
        <c:lblAlgn val="ctr"/>
        <c:lblOffset val="100"/>
      </c:catAx>
      <c:valAx>
        <c:axId val="72542080"/>
        <c:scaling>
          <c:orientation val="minMax"/>
        </c:scaling>
        <c:axPos val="l"/>
        <c:majorGridlines/>
        <c:numFmt formatCode="General" sourceLinked="1"/>
        <c:tickLblPos val="nextTo"/>
        <c:crossAx val="72540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четвертям'!$AH$1:$AH$2</c:f>
              <c:strCache>
                <c:ptCount val="1"/>
                <c:pt idx="0">
                  <c:v>биология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четвертям'!$AH$3:$AH$29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6" formatCode="0.0">
                  <c:v>3.68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четвертям'!$AI$1:$AI$2</c:f>
              <c:strCache>
                <c:ptCount val="1"/>
                <c:pt idx="0">
                  <c:v>биология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четвертям'!$AI$3:$AI$29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3.76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четвертям'!$AJ$1:$AJ$2</c:f>
              <c:strCache>
                <c:ptCount val="1"/>
                <c:pt idx="0">
                  <c:v>биология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четвертям'!$AJ$3:$AJ$29</c:f>
              <c:numCache>
                <c:formatCode>General</c:formatCode>
                <c:ptCount val="2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6" formatCode="0.0">
                  <c:v>3.76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четвертям'!$AK$1:$AK$2</c:f>
              <c:strCache>
                <c:ptCount val="1"/>
                <c:pt idx="0">
                  <c:v>биология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четвертям'!$AK$3:$AK$29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3.7083333333333335</c:v>
                </c:pt>
              </c:numCache>
            </c:numRef>
          </c:val>
        </c:ser>
        <c:axId val="72707456"/>
        <c:axId val="72729728"/>
      </c:barChart>
      <c:catAx>
        <c:axId val="72707456"/>
        <c:scaling>
          <c:orientation val="minMax"/>
        </c:scaling>
        <c:axPos val="b"/>
        <c:tickLblPos val="nextTo"/>
        <c:crossAx val="72729728"/>
        <c:crosses val="autoZero"/>
        <c:auto val="1"/>
        <c:lblAlgn val="ctr"/>
        <c:lblOffset val="100"/>
      </c:catAx>
      <c:valAx>
        <c:axId val="72729728"/>
        <c:scaling>
          <c:orientation val="minMax"/>
        </c:scaling>
        <c:axPos val="l"/>
        <c:majorGridlines/>
        <c:numFmt formatCode="General" sourceLinked="1"/>
        <c:tickLblPos val="nextTo"/>
        <c:crossAx val="7270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четвертям'!$AL$1:$AL$2</c:f>
              <c:strCache>
                <c:ptCount val="1"/>
                <c:pt idx="0">
                  <c:v>музыка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четвертям'!$AL$3:$AL$29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6" formatCode="0.0">
                  <c:v>4.08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четвертям'!$AM$1:$AM$2</c:f>
              <c:strCache>
                <c:ptCount val="1"/>
                <c:pt idx="0">
                  <c:v>музыка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четвертям'!$AM$3:$AM$29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6" formatCode="0.0">
                  <c:v>4.04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четвертям'!$AN$1:$AN$2</c:f>
              <c:strCache>
                <c:ptCount val="1"/>
                <c:pt idx="0">
                  <c:v>музыка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четвертям'!$AN$3:$AN$29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6" formatCode="0.0">
                  <c:v>4.12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четвертям'!$AO$1:$AO$2</c:f>
              <c:strCache>
                <c:ptCount val="1"/>
                <c:pt idx="0">
                  <c:v>музыка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четвертям'!$AO$3:$AO$29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6" formatCode="0.0">
                  <c:v>4.083333333333333</c:v>
                </c:pt>
              </c:numCache>
            </c:numRef>
          </c:val>
        </c:ser>
        <c:axId val="74467968"/>
        <c:axId val="74494336"/>
      </c:barChart>
      <c:catAx>
        <c:axId val="74467968"/>
        <c:scaling>
          <c:orientation val="minMax"/>
        </c:scaling>
        <c:axPos val="b"/>
        <c:tickLblPos val="nextTo"/>
        <c:crossAx val="74494336"/>
        <c:crosses val="autoZero"/>
        <c:auto val="1"/>
        <c:lblAlgn val="ctr"/>
        <c:lblOffset val="100"/>
      </c:catAx>
      <c:valAx>
        <c:axId val="74494336"/>
        <c:scaling>
          <c:orientation val="minMax"/>
        </c:scaling>
        <c:axPos val="l"/>
        <c:majorGridlines/>
        <c:numFmt formatCode="General" sourceLinked="1"/>
        <c:tickLblPos val="nextTo"/>
        <c:crossAx val="74467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четвертям'!$AP$1:$AP$2</c:f>
              <c:strCache>
                <c:ptCount val="1"/>
                <c:pt idx="0">
                  <c:v>изобразительное искусство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четвертям'!$AP$3:$AP$29</c:f>
              <c:numCache>
                <c:formatCode>0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4.4000000000000004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четвертям'!$AQ$1:$AQ$2</c:f>
              <c:strCache>
                <c:ptCount val="1"/>
                <c:pt idx="0">
                  <c:v>изобразительное искусство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четвертям'!$AQ$3:$AQ$29</c:f>
              <c:numCache>
                <c:formatCode>0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6" formatCode="0.0">
                  <c:v>4.4400000000000004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четвертям'!$AR$1:$AR$2</c:f>
              <c:strCache>
                <c:ptCount val="1"/>
                <c:pt idx="0">
                  <c:v>изобразительное искусство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четвертям'!$AR$3:$AR$29</c:f>
              <c:numCache>
                <c:formatCode>0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6" formatCode="0.0">
                  <c:v>4.24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четвертям'!$AS$1:$AS$2</c:f>
              <c:strCache>
                <c:ptCount val="1"/>
                <c:pt idx="0">
                  <c:v>изобразительное искусство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четвертям'!$AS$3:$AS$29</c:f>
              <c:numCache>
                <c:formatCode>0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6" formatCode="0.0">
                  <c:v>4.416666666666667</c:v>
                </c:pt>
              </c:numCache>
            </c:numRef>
          </c:val>
        </c:ser>
        <c:axId val="74524928"/>
        <c:axId val="74534912"/>
      </c:barChart>
      <c:catAx>
        <c:axId val="74524928"/>
        <c:scaling>
          <c:orientation val="minMax"/>
        </c:scaling>
        <c:axPos val="b"/>
        <c:tickLblPos val="nextTo"/>
        <c:crossAx val="74534912"/>
        <c:crosses val="autoZero"/>
        <c:auto val="1"/>
        <c:lblAlgn val="ctr"/>
        <c:lblOffset val="100"/>
      </c:catAx>
      <c:valAx>
        <c:axId val="74534912"/>
        <c:scaling>
          <c:orientation val="minMax"/>
        </c:scaling>
        <c:axPos val="l"/>
        <c:majorGridlines/>
        <c:numFmt formatCode="0" sourceLinked="1"/>
        <c:tickLblPos val="nextTo"/>
        <c:crossAx val="74524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четвертям'!$AT$1:$AT$2</c:f>
              <c:strCache>
                <c:ptCount val="1"/>
                <c:pt idx="0">
                  <c:v>технология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четвертям'!$AT$3:$AT$29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6" formatCode="0.0">
                  <c:v>4.4400000000000004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четвертям'!$AU$1:$AU$2</c:f>
              <c:strCache>
                <c:ptCount val="1"/>
                <c:pt idx="0">
                  <c:v>технология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четвертям'!$AU$3:$AU$29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6" formatCode="0.0">
                  <c:v>4.12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четвертям'!$AV$1:$AV$2</c:f>
              <c:strCache>
                <c:ptCount val="1"/>
                <c:pt idx="0">
                  <c:v>технология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четвертям'!$AV$3:$AV$29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6" formatCode="0.0">
                  <c:v>4.4000000000000004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четвертям'!$AW$1:$AW$2</c:f>
              <c:strCache>
                <c:ptCount val="1"/>
                <c:pt idx="0">
                  <c:v>технология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четвертям'!$AW$3:$AW$29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6" formatCode="0.0">
                  <c:v>4.291666666666667</c:v>
                </c:pt>
              </c:numCache>
            </c:numRef>
          </c:val>
        </c:ser>
        <c:axId val="74577024"/>
        <c:axId val="74578560"/>
      </c:barChart>
      <c:catAx>
        <c:axId val="74577024"/>
        <c:scaling>
          <c:orientation val="minMax"/>
        </c:scaling>
        <c:axPos val="b"/>
        <c:tickLblPos val="nextTo"/>
        <c:crossAx val="74578560"/>
        <c:crosses val="autoZero"/>
        <c:auto val="1"/>
        <c:lblAlgn val="ctr"/>
        <c:lblOffset val="100"/>
      </c:catAx>
      <c:valAx>
        <c:axId val="74578560"/>
        <c:scaling>
          <c:orientation val="minMax"/>
        </c:scaling>
        <c:axPos val="l"/>
        <c:majorGridlines/>
        <c:numFmt formatCode="General" sourceLinked="1"/>
        <c:tickLblPos val="nextTo"/>
        <c:crossAx val="74577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четвертям'!$AX$1:$AX$2</c:f>
              <c:strCache>
                <c:ptCount val="1"/>
                <c:pt idx="0">
                  <c:v>физическая культура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четвертям'!$AX$3:$AX$29</c:f>
              <c:numCache>
                <c:formatCode>General</c:formatCode>
                <c:ptCount val="2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6" formatCode="0.0">
                  <c:v>4.68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четвертям'!$AY$1:$AY$2</c:f>
              <c:strCache>
                <c:ptCount val="1"/>
                <c:pt idx="0">
                  <c:v>физическая культура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четвертям'!$AY$3:$AY$29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6" formatCode="0.0">
                  <c:v>4.5199999999999996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четвертям'!$AZ$1:$AZ$2</c:f>
              <c:strCache>
                <c:ptCount val="1"/>
                <c:pt idx="0">
                  <c:v>физическая культура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четвертям'!$AZ$3:$AZ$29</c:f>
              <c:numCache>
                <c:formatCode>General</c:formatCode>
                <c:ptCount val="2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6" formatCode="0.0">
                  <c:v>4.8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четвертям'!$BA$1:$BA$2</c:f>
              <c:strCache>
                <c:ptCount val="1"/>
                <c:pt idx="0">
                  <c:v>физическая культура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четвертям'!$BA$3:$BA$29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6" formatCode="0.0">
                  <c:v>4.333333333333333</c:v>
                </c:pt>
              </c:numCache>
            </c:numRef>
          </c:val>
        </c:ser>
        <c:axId val="74337664"/>
        <c:axId val="74351744"/>
      </c:barChart>
      <c:catAx>
        <c:axId val="74337664"/>
        <c:scaling>
          <c:orientation val="minMax"/>
        </c:scaling>
        <c:axPos val="b"/>
        <c:tickLblPos val="nextTo"/>
        <c:crossAx val="74351744"/>
        <c:crosses val="autoZero"/>
        <c:auto val="1"/>
        <c:lblAlgn val="ctr"/>
        <c:lblOffset val="100"/>
      </c:catAx>
      <c:valAx>
        <c:axId val="74351744"/>
        <c:scaling>
          <c:orientation val="minMax"/>
        </c:scaling>
        <c:axPos val="l"/>
        <c:majorGridlines/>
        <c:numFmt formatCode="General" sourceLinked="1"/>
        <c:tickLblPos val="nextTo"/>
        <c:crossAx val="74337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'сравнение по четвертям'!$BJ$1:$BJ$2</c:f>
              <c:strCache>
                <c:ptCount val="1"/>
                <c:pt idx="0">
                  <c:v>крымоведение 1чтв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четвертям'!$BJ$3:$BJ$29</c:f>
              <c:numCache>
                <c:formatCode>General</c:formatCode>
                <c:ptCount val="2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6" formatCode="0.0">
                  <c:v>4.16</c:v>
                </c:pt>
              </c:numCache>
            </c:numRef>
          </c:val>
        </c:ser>
        <c:ser>
          <c:idx val="1"/>
          <c:order val="1"/>
          <c:tx>
            <c:strRef>
              <c:f>'сравнение по четвертям'!$BK$1:$BK$2</c:f>
              <c:strCache>
                <c:ptCount val="1"/>
                <c:pt idx="0">
                  <c:v>крымоведение 2чтв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четвертям'!$BK$3:$BK$29</c:f>
              <c:numCache>
                <c:formatCode>General</c:formatCode>
                <c:ptCount val="2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6" formatCode="0.0">
                  <c:v>4.4000000000000004</c:v>
                </c:pt>
              </c:numCache>
            </c:numRef>
          </c:val>
        </c:ser>
        <c:ser>
          <c:idx val="2"/>
          <c:order val="2"/>
          <c:tx>
            <c:strRef>
              <c:f>'сравнение по четвертям'!$BL$1:$BL$2</c:f>
              <c:strCache>
                <c:ptCount val="1"/>
                <c:pt idx="0">
                  <c:v>крымоведение 3чтв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четвертям'!$BL$3:$BL$29</c:f>
              <c:numCache>
                <c:formatCode>General</c:formatCode>
                <c:ptCount val="2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6" formatCode="0.0">
                  <c:v>4.3600000000000003</c:v>
                </c:pt>
              </c:numCache>
            </c:numRef>
          </c:val>
        </c:ser>
        <c:ser>
          <c:idx val="3"/>
          <c:order val="3"/>
          <c:tx>
            <c:strRef>
              <c:f>'сравнение по четвертям'!$BM$1:$BM$2</c:f>
              <c:strCache>
                <c:ptCount val="1"/>
                <c:pt idx="0">
                  <c:v>крымоведение 4чтв</c:v>
                </c:pt>
              </c:strCache>
            </c:strRef>
          </c:tx>
          <c:cat>
            <c:strRef>
              <c:f>'сравнение по четвертям'!$A$3:$A$29</c:f>
              <c:strCache>
                <c:ptCount val="27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  <c:pt idx="26">
                  <c:v>Ср. оценка по предм.</c:v>
                </c:pt>
              </c:strCache>
            </c:strRef>
          </c:cat>
          <c:val>
            <c:numRef>
              <c:f>'сравнение по четвертям'!$BM$3:$BM$29</c:f>
              <c:numCache>
                <c:formatCode>General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6" formatCode="0.0">
                  <c:v>4.125</c:v>
                </c:pt>
              </c:numCache>
            </c:numRef>
          </c:val>
        </c:ser>
        <c:axId val="74656384"/>
        <c:axId val="74662272"/>
      </c:barChart>
      <c:catAx>
        <c:axId val="74656384"/>
        <c:scaling>
          <c:orientation val="minMax"/>
        </c:scaling>
        <c:axPos val="b"/>
        <c:tickLblPos val="nextTo"/>
        <c:crossAx val="74662272"/>
        <c:crosses val="autoZero"/>
        <c:auto val="1"/>
        <c:lblAlgn val="ctr"/>
        <c:lblOffset val="100"/>
      </c:catAx>
      <c:valAx>
        <c:axId val="74662272"/>
        <c:scaling>
          <c:orientation val="minMax"/>
        </c:scaling>
        <c:axPos val="l"/>
        <c:majorGridlines/>
        <c:numFmt formatCode="General" sourceLinked="1"/>
        <c:tickLblPos val="nextTo"/>
        <c:crossAx val="746563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982011651964359E-3"/>
          <c:y val="0"/>
          <c:w val="0.68829629028888606"/>
          <c:h val="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 четверть'!$T$31:$T$34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успевающие</c:v>
                </c:pt>
                <c:pt idx="3">
                  <c:v>неуспевающие</c:v>
                </c:pt>
              </c:strCache>
            </c:strRef>
          </c:cat>
          <c:val>
            <c:numRef>
              <c:f>'1 четверть'!$V$31:$V$34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E-4752-890F-7138FA7566A6}"/>
            </c:ext>
          </c:extLst>
        </c:ser>
      </c:pie3DChart>
    </c:plotArea>
    <c:legend>
      <c:legendPos val="r"/>
      <c:layout/>
    </c:legend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годом'!$A$3</c:f>
              <c:strCache>
                <c:ptCount val="1"/>
                <c:pt idx="0">
                  <c:v>Архипов Кирилл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годом'!$B$3:$AQ$3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74727424"/>
        <c:axId val="74728960"/>
      </c:barChart>
      <c:catAx>
        <c:axId val="747274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74728960"/>
        <c:crosses val="autoZero"/>
        <c:auto val="1"/>
        <c:lblAlgn val="ctr"/>
        <c:lblOffset val="100"/>
      </c:catAx>
      <c:valAx>
        <c:axId val="74728960"/>
        <c:scaling>
          <c:orientation val="minMax"/>
        </c:scaling>
        <c:axPos val="l"/>
        <c:majorGridlines/>
        <c:numFmt formatCode="General" sourceLinked="1"/>
        <c:tickLblPos val="nextTo"/>
        <c:crossAx val="7472742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годом'!$A$4</c:f>
              <c:strCache>
                <c:ptCount val="1"/>
                <c:pt idx="0">
                  <c:v>Бабич Даниил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годом'!$B$4:$AQ$4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4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4</c:v>
                </c:pt>
              </c:numCache>
            </c:numRef>
          </c:val>
        </c:ser>
        <c:axId val="91160960"/>
        <c:axId val="91162496"/>
      </c:barChart>
      <c:catAx>
        <c:axId val="911609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1162496"/>
        <c:crosses val="autoZero"/>
        <c:auto val="1"/>
        <c:lblAlgn val="ctr"/>
        <c:lblOffset val="100"/>
      </c:catAx>
      <c:valAx>
        <c:axId val="91162496"/>
        <c:scaling>
          <c:orientation val="minMax"/>
        </c:scaling>
        <c:axPos val="l"/>
        <c:majorGridlines/>
        <c:numFmt formatCode="General" sourceLinked="1"/>
        <c:tickLblPos val="nextTo"/>
        <c:crossAx val="911609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годом'!$A$5</c:f>
              <c:strCache>
                <c:ptCount val="1"/>
                <c:pt idx="0">
                  <c:v>Баклагова Кристина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годом'!$B$5:$AQ$5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 formatCode="0">
                  <c:v>3</c:v>
                </c:pt>
                <c:pt idx="34" formatCode="0">
                  <c:v>3</c:v>
                </c:pt>
                <c:pt idx="35" formatCode="0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</c:numCache>
            </c:numRef>
          </c:val>
        </c:ser>
        <c:axId val="70409216"/>
        <c:axId val="70420352"/>
      </c:barChart>
      <c:catAx>
        <c:axId val="7040921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70420352"/>
        <c:crosses val="autoZero"/>
        <c:auto val="1"/>
        <c:lblAlgn val="ctr"/>
        <c:lblOffset val="100"/>
      </c:catAx>
      <c:valAx>
        <c:axId val="70420352"/>
        <c:scaling>
          <c:orientation val="minMax"/>
        </c:scaling>
        <c:axPos val="l"/>
        <c:majorGridlines/>
        <c:numFmt formatCode="General" sourceLinked="1"/>
        <c:tickLblPos val="nextTo"/>
        <c:crossAx val="7040921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годом'!$A$6</c:f>
              <c:strCache>
                <c:ptCount val="1"/>
                <c:pt idx="0">
                  <c:v>Бариева Сабина </c:v>
                </c:pt>
              </c:strCache>
            </c:strRef>
          </c:tx>
          <c:cat>
            <c:multiLvlStrRef>
              <c:f>'сравнение с прошлым годом'!$B$1:$AW$2</c:f>
              <c:multiLvlStrCache>
                <c:ptCount val="48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  <c:pt idx="42">
                    <c:v>пр. год</c:v>
                  </c:pt>
                  <c:pt idx="43">
                    <c:v>2чтв</c:v>
                  </c:pt>
                  <c:pt idx="44">
                    <c:v>год</c:v>
                  </c:pt>
                  <c:pt idx="45">
                    <c:v>пр. год</c:v>
                  </c:pt>
                  <c:pt idx="46">
                    <c:v>2чтв</c:v>
                  </c:pt>
                  <c:pt idx="47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  <c:pt idx="42">
                    <c:v>крымскотатарский язык</c:v>
                  </c:pt>
                  <c:pt idx="45">
                    <c:v>крымскотатарская литература</c:v>
                  </c:pt>
                </c:lvl>
              </c:multiLvlStrCache>
            </c:multiLvlStrRef>
          </c:cat>
          <c:val>
            <c:numRef>
              <c:f>'сравнение с прошлым годом'!$B$6:$AW$6</c:f>
              <c:numCache>
                <c:formatCode>General</c:formatCode>
                <c:ptCount val="4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</c:numCache>
            </c:numRef>
          </c:val>
        </c:ser>
        <c:axId val="85986304"/>
        <c:axId val="86004096"/>
      </c:barChart>
      <c:catAx>
        <c:axId val="859863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6004096"/>
        <c:crosses val="autoZero"/>
        <c:auto val="1"/>
        <c:lblAlgn val="ctr"/>
        <c:lblOffset val="100"/>
      </c:catAx>
      <c:valAx>
        <c:axId val="86004096"/>
        <c:scaling>
          <c:orientation val="minMax"/>
        </c:scaling>
        <c:axPos val="l"/>
        <c:majorGridlines/>
        <c:numFmt formatCode="General" sourceLinked="1"/>
        <c:tickLblPos val="nextTo"/>
        <c:crossAx val="8598630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годом'!$A$7</c:f>
              <c:strCache>
                <c:ptCount val="1"/>
                <c:pt idx="0">
                  <c:v>Баркова Виктория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годом'!$B$7:$AQ$7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86173568"/>
        <c:axId val="86573440"/>
      </c:barChart>
      <c:catAx>
        <c:axId val="8617356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6573440"/>
        <c:crosses val="autoZero"/>
        <c:auto val="1"/>
        <c:lblAlgn val="ctr"/>
        <c:lblOffset val="100"/>
      </c:catAx>
      <c:valAx>
        <c:axId val="86573440"/>
        <c:scaling>
          <c:orientation val="minMax"/>
        </c:scaling>
        <c:axPos val="l"/>
        <c:majorGridlines/>
        <c:numFmt formatCode="General" sourceLinked="1"/>
        <c:tickLblPos val="nextTo"/>
        <c:crossAx val="861735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годом'!$A$8</c:f>
              <c:strCache>
                <c:ptCount val="1"/>
                <c:pt idx="0">
                  <c:v>Вейбер Родион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годом'!$B$8:$AQ$8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 formatCode="0">
                  <c:v>4</c:v>
                </c:pt>
                <c:pt idx="34" formatCode="0">
                  <c:v>4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73816320"/>
        <c:axId val="73826304"/>
      </c:barChart>
      <c:catAx>
        <c:axId val="7381632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73826304"/>
        <c:crosses val="autoZero"/>
        <c:auto val="1"/>
        <c:lblAlgn val="ctr"/>
        <c:lblOffset val="100"/>
      </c:catAx>
      <c:valAx>
        <c:axId val="73826304"/>
        <c:scaling>
          <c:orientation val="minMax"/>
        </c:scaling>
        <c:axPos val="l"/>
        <c:majorGridlines/>
        <c:numFmt formatCode="General" sourceLinked="1"/>
        <c:tickLblPos val="nextTo"/>
        <c:crossAx val="7381632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годом'!$A$9</c:f>
              <c:strCache>
                <c:ptCount val="1"/>
                <c:pt idx="0">
                  <c:v>Георгиев Дмитрий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годом'!$B$9:$AQ$9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</c:numCache>
            </c:numRef>
          </c:val>
        </c:ser>
        <c:axId val="85656704"/>
        <c:axId val="85658624"/>
      </c:barChart>
      <c:catAx>
        <c:axId val="856567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5658624"/>
        <c:crosses val="autoZero"/>
        <c:auto val="1"/>
        <c:lblAlgn val="ctr"/>
        <c:lblOffset val="100"/>
      </c:catAx>
      <c:valAx>
        <c:axId val="85658624"/>
        <c:scaling>
          <c:orientation val="minMax"/>
        </c:scaling>
        <c:axPos val="l"/>
        <c:majorGridlines/>
        <c:numFmt formatCode="General" sourceLinked="1"/>
        <c:tickLblPos val="nextTo"/>
        <c:crossAx val="8565670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годом'!$A$10</c:f>
              <c:strCache>
                <c:ptCount val="1"/>
                <c:pt idx="0">
                  <c:v>Георгиева Ольга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годом'!$B$10:$AQ$10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87050112"/>
        <c:axId val="87051648"/>
      </c:barChart>
      <c:catAx>
        <c:axId val="870501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7051648"/>
        <c:crosses val="autoZero"/>
        <c:auto val="1"/>
        <c:lblAlgn val="ctr"/>
        <c:lblOffset val="100"/>
      </c:catAx>
      <c:valAx>
        <c:axId val="87051648"/>
        <c:scaling>
          <c:orientation val="minMax"/>
        </c:scaling>
        <c:axPos val="l"/>
        <c:majorGridlines/>
        <c:numFmt formatCode="General" sourceLinked="1"/>
        <c:tickLblPos val="nextTo"/>
        <c:crossAx val="870501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годом'!$A$11</c:f>
              <c:strCache>
                <c:ptCount val="1"/>
                <c:pt idx="0">
                  <c:v>Гетьман Владислав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годом'!$B$11:$AQ$11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 formatCode="0">
                  <c:v>4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</c:numCache>
            </c:numRef>
          </c:val>
        </c:ser>
        <c:axId val="92418816"/>
        <c:axId val="92420736"/>
      </c:barChart>
      <c:catAx>
        <c:axId val="9241881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2420736"/>
        <c:crosses val="autoZero"/>
        <c:auto val="1"/>
        <c:lblAlgn val="ctr"/>
        <c:lblOffset val="100"/>
      </c:catAx>
      <c:valAx>
        <c:axId val="92420736"/>
        <c:scaling>
          <c:orientation val="minMax"/>
        </c:scaling>
        <c:axPos val="l"/>
        <c:majorGridlines/>
        <c:numFmt formatCode="General" sourceLinked="1"/>
        <c:tickLblPos val="nextTo"/>
        <c:crossAx val="9241881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годом'!$A$12</c:f>
              <c:strCache>
                <c:ptCount val="1"/>
                <c:pt idx="0">
                  <c:v>Довгань Илья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годом'!$B$12:$AQ$12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4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4</c:v>
                </c:pt>
              </c:numCache>
            </c:numRef>
          </c:val>
        </c:ser>
        <c:axId val="98335360"/>
        <c:axId val="98343168"/>
      </c:barChart>
      <c:catAx>
        <c:axId val="983353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8343168"/>
        <c:crosses val="autoZero"/>
        <c:auto val="1"/>
        <c:lblAlgn val="ctr"/>
        <c:lblOffset val="100"/>
      </c:catAx>
      <c:valAx>
        <c:axId val="98343168"/>
        <c:scaling>
          <c:orientation val="minMax"/>
        </c:scaling>
        <c:axPos val="l"/>
        <c:majorGridlines/>
        <c:numFmt formatCode="General" sourceLinked="1"/>
        <c:tickLblPos val="nextTo"/>
        <c:crossAx val="983353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 2 четверть   '!$A$29</c:f>
              <c:strCache>
                <c:ptCount val="1"/>
                <c:pt idx="0">
                  <c:v>Ср. оценка по предм.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2 четверть   '!$B$3:$S$3</c:f>
              <c:strCache>
                <c:ptCount val="17"/>
                <c:pt idx="1">
                  <c:v>русский язык</c:v>
                </c:pt>
                <c:pt idx="2">
                  <c:v>литература</c:v>
                </c:pt>
                <c:pt idx="3">
                  <c:v>иностранный язык (английский)</c:v>
                </c:pt>
                <c:pt idx="4">
                  <c:v>иностранный язык (немецкий)</c:v>
                </c:pt>
                <c:pt idx="5">
                  <c:v>математика</c:v>
                </c:pt>
                <c:pt idx="6">
                  <c:v>история</c:v>
                </c:pt>
                <c:pt idx="7">
                  <c:v>обществознание</c:v>
                </c:pt>
                <c:pt idx="8">
                  <c:v>география</c:v>
                </c:pt>
                <c:pt idx="9">
                  <c:v>биология</c:v>
                </c:pt>
                <c:pt idx="10">
                  <c:v>музыка</c:v>
                </c:pt>
                <c:pt idx="11">
                  <c:v>ИЗО</c:v>
                </c:pt>
                <c:pt idx="12">
                  <c:v>технология</c:v>
                </c:pt>
                <c:pt idx="13">
                  <c:v>физическая культура</c:v>
                </c:pt>
                <c:pt idx="14">
                  <c:v>крымскотатарский язык</c:v>
                </c:pt>
                <c:pt idx="15">
                  <c:v>крымскотатарская литература</c:v>
                </c:pt>
                <c:pt idx="16">
                  <c:v>крымоведение</c:v>
                </c:pt>
              </c:strCache>
            </c:strRef>
          </c:cat>
          <c:val>
            <c:numRef>
              <c:f>' 2 четверть   '!$B$29:$S$29</c:f>
              <c:numCache>
                <c:formatCode>0.0</c:formatCode>
                <c:ptCount val="18"/>
                <c:pt idx="1">
                  <c:v>3.68</c:v>
                </c:pt>
                <c:pt idx="2">
                  <c:v>3.84</c:v>
                </c:pt>
                <c:pt idx="3">
                  <c:v>3.8</c:v>
                </c:pt>
                <c:pt idx="4">
                  <c:v>3.84</c:v>
                </c:pt>
                <c:pt idx="5">
                  <c:v>3.68</c:v>
                </c:pt>
                <c:pt idx="6">
                  <c:v>3.84</c:v>
                </c:pt>
                <c:pt idx="7">
                  <c:v>4.08</c:v>
                </c:pt>
                <c:pt idx="8">
                  <c:v>3.88</c:v>
                </c:pt>
                <c:pt idx="9">
                  <c:v>3.76</c:v>
                </c:pt>
                <c:pt idx="10">
                  <c:v>4.04</c:v>
                </c:pt>
                <c:pt idx="11">
                  <c:v>4.4400000000000004</c:v>
                </c:pt>
                <c:pt idx="12">
                  <c:v>4.12</c:v>
                </c:pt>
                <c:pt idx="13">
                  <c:v>4.5199999999999996</c:v>
                </c:pt>
                <c:pt idx="14">
                  <c:v>4.333333333333333</c:v>
                </c:pt>
                <c:pt idx="15">
                  <c:v>4.333333333333333</c:v>
                </c:pt>
                <c:pt idx="16">
                  <c:v>4.4000000000000004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E5-49E6-BABE-33BAB3A77586}"/>
            </c:ext>
          </c:extLst>
        </c:ser>
        <c:shape val="box"/>
        <c:axId val="68015232"/>
        <c:axId val="68016768"/>
        <c:axId val="0"/>
      </c:bar3DChart>
      <c:catAx>
        <c:axId val="68015232"/>
        <c:scaling>
          <c:orientation val="minMax"/>
        </c:scaling>
        <c:axPos val="b"/>
        <c:numFmt formatCode="General" sourceLinked="1"/>
        <c:tickLblPos val="nextTo"/>
        <c:crossAx val="68016768"/>
        <c:crosses val="autoZero"/>
        <c:auto val="1"/>
        <c:lblAlgn val="ctr"/>
        <c:lblOffset val="100"/>
      </c:catAx>
      <c:valAx>
        <c:axId val="68016768"/>
        <c:scaling>
          <c:orientation val="minMax"/>
        </c:scaling>
        <c:axPos val="l"/>
        <c:majorGridlines/>
        <c:numFmt formatCode="General" sourceLinked="1"/>
        <c:tickLblPos val="nextTo"/>
        <c:crossAx val="68015232"/>
        <c:crosses val="autoZero"/>
        <c:crossBetween val="between"/>
        <c:minorUnit val="0.2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годом'!$A$13</c:f>
              <c:strCache>
                <c:ptCount val="1"/>
                <c:pt idx="0">
                  <c:v>Дронов Егор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годом'!$B$13:$AQ$13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 formatCode="0">
                  <c:v>4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3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</c:numCache>
            </c:numRef>
          </c:val>
        </c:ser>
        <c:axId val="91776128"/>
        <c:axId val="91777664"/>
      </c:barChart>
      <c:catAx>
        <c:axId val="917761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1777664"/>
        <c:crosses val="autoZero"/>
        <c:auto val="1"/>
        <c:lblAlgn val="ctr"/>
        <c:lblOffset val="100"/>
      </c:catAx>
      <c:valAx>
        <c:axId val="91777664"/>
        <c:scaling>
          <c:orientation val="minMax"/>
        </c:scaling>
        <c:axPos val="l"/>
        <c:majorGridlines/>
        <c:numFmt formatCode="General" sourceLinked="1"/>
        <c:tickLblPos val="nextTo"/>
        <c:crossAx val="917761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годом'!$A$14</c:f>
              <c:strCache>
                <c:ptCount val="1"/>
                <c:pt idx="0">
                  <c:v>Жибер Аким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годом'!$B$14:$AQ$14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4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82175488"/>
        <c:axId val="82177024"/>
      </c:barChart>
      <c:catAx>
        <c:axId val="8217548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2177024"/>
        <c:crosses val="autoZero"/>
        <c:auto val="1"/>
        <c:lblAlgn val="ctr"/>
        <c:lblOffset val="100"/>
      </c:catAx>
      <c:valAx>
        <c:axId val="82177024"/>
        <c:scaling>
          <c:orientation val="minMax"/>
        </c:scaling>
        <c:axPos val="l"/>
        <c:majorGridlines/>
        <c:numFmt formatCode="General" sourceLinked="1"/>
        <c:tickLblPos val="nextTo"/>
        <c:crossAx val="821754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годом'!$A$15</c:f>
              <c:strCache>
                <c:ptCount val="1"/>
                <c:pt idx="0">
                  <c:v>Зубцова Дарья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годом'!$B$15:$AQ$15</c:f>
              <c:numCache>
                <c:formatCode>General</c:formatCode>
                <c:ptCount val="4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99709312"/>
        <c:axId val="99710848"/>
      </c:barChart>
      <c:catAx>
        <c:axId val="997093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9710848"/>
        <c:crosses val="autoZero"/>
        <c:auto val="1"/>
        <c:lblAlgn val="ctr"/>
        <c:lblOffset val="100"/>
      </c:catAx>
      <c:valAx>
        <c:axId val="99710848"/>
        <c:scaling>
          <c:orientation val="minMax"/>
        </c:scaling>
        <c:axPos val="l"/>
        <c:majorGridlines/>
        <c:numFmt formatCode="General" sourceLinked="1"/>
        <c:tickLblPos val="nextTo"/>
        <c:crossAx val="997093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годом'!$A$16</c:f>
              <c:strCache>
                <c:ptCount val="1"/>
                <c:pt idx="0">
                  <c:v>Козлов Сергей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годом'!$B$16:$AQ$16</c:f>
              <c:numCache>
                <c:formatCode>General</c:formatCode>
                <c:ptCount val="4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4</c:v>
                </c:pt>
              </c:numCache>
            </c:numRef>
          </c:val>
        </c:ser>
        <c:axId val="81404288"/>
        <c:axId val="81405824"/>
      </c:barChart>
      <c:catAx>
        <c:axId val="8140428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1405824"/>
        <c:crosses val="autoZero"/>
        <c:auto val="1"/>
        <c:lblAlgn val="ctr"/>
        <c:lblOffset val="100"/>
      </c:catAx>
      <c:valAx>
        <c:axId val="81405824"/>
        <c:scaling>
          <c:orientation val="minMax"/>
        </c:scaling>
        <c:axPos val="l"/>
        <c:majorGridlines/>
        <c:numFmt formatCode="General" sourceLinked="1"/>
        <c:tickLblPos val="nextTo"/>
        <c:crossAx val="814042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годом'!$A$17</c:f>
              <c:strCache>
                <c:ptCount val="1"/>
                <c:pt idx="0">
                  <c:v>Круглова Дарья </c:v>
                </c:pt>
              </c:strCache>
            </c:strRef>
          </c:tx>
          <c:cat>
            <c:multiLvlStrRef>
              <c:f>'сравнение с прошлым годом'!$B$1:$AW$2</c:f>
              <c:multiLvlStrCache>
                <c:ptCount val="48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  <c:pt idx="42">
                    <c:v>пр. год</c:v>
                  </c:pt>
                  <c:pt idx="43">
                    <c:v>2чтв</c:v>
                  </c:pt>
                  <c:pt idx="44">
                    <c:v>год</c:v>
                  </c:pt>
                  <c:pt idx="45">
                    <c:v>пр. год</c:v>
                  </c:pt>
                  <c:pt idx="46">
                    <c:v>2чтв</c:v>
                  </c:pt>
                  <c:pt idx="47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  <c:pt idx="42">
                    <c:v>крымскотатарский язык</c:v>
                  </c:pt>
                  <c:pt idx="45">
                    <c:v>крымскотатарская литература</c:v>
                  </c:pt>
                </c:lvl>
              </c:multiLvlStrCache>
            </c:multiLvlStrRef>
          </c:cat>
          <c:val>
            <c:numRef>
              <c:f>'сравнение с прошлым годом'!$B$17:$AW$17</c:f>
              <c:numCache>
                <c:formatCode>General</c:formatCode>
                <c:ptCount val="4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3">
                  <c:v>4</c:v>
                </c:pt>
                <c:pt idx="44">
                  <c:v>4</c:v>
                </c:pt>
                <c:pt idx="46">
                  <c:v>4</c:v>
                </c:pt>
                <c:pt idx="47">
                  <c:v>4</c:v>
                </c:pt>
              </c:numCache>
            </c:numRef>
          </c:val>
        </c:ser>
        <c:axId val="64622592"/>
        <c:axId val="64624128"/>
      </c:barChart>
      <c:catAx>
        <c:axId val="6462259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64624128"/>
        <c:crosses val="autoZero"/>
        <c:auto val="1"/>
        <c:lblAlgn val="ctr"/>
        <c:lblOffset val="100"/>
      </c:catAx>
      <c:valAx>
        <c:axId val="64624128"/>
        <c:scaling>
          <c:orientation val="minMax"/>
        </c:scaling>
        <c:axPos val="l"/>
        <c:majorGridlines/>
        <c:numFmt formatCode="General" sourceLinked="1"/>
        <c:tickLblPos val="nextTo"/>
        <c:crossAx val="646225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годом'!$A$18</c:f>
              <c:strCache>
                <c:ptCount val="1"/>
                <c:pt idx="0">
                  <c:v>Ломакин Дмитрий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годом'!$B$18:$AQ$18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</c:numCache>
            </c:numRef>
          </c:val>
        </c:ser>
        <c:axId val="82797312"/>
        <c:axId val="82798848"/>
      </c:barChart>
      <c:catAx>
        <c:axId val="827973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2798848"/>
        <c:crosses val="autoZero"/>
        <c:auto val="1"/>
        <c:lblAlgn val="ctr"/>
        <c:lblOffset val="100"/>
      </c:catAx>
      <c:valAx>
        <c:axId val="82798848"/>
        <c:scaling>
          <c:orientation val="minMax"/>
        </c:scaling>
        <c:axPos val="l"/>
        <c:majorGridlines/>
        <c:numFmt formatCode="General" sourceLinked="1"/>
        <c:tickLblPos val="nextTo"/>
        <c:crossAx val="827973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годом'!$A$19</c:f>
              <c:strCache>
                <c:ptCount val="1"/>
                <c:pt idx="0">
                  <c:v>Ломакина Оксана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годом'!$B$19:$AQ$19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4</c:v>
                </c:pt>
                <c:pt idx="33" formatCode="0">
                  <c:v>4</c:v>
                </c:pt>
                <c:pt idx="34" formatCode="0">
                  <c:v>3</c:v>
                </c:pt>
                <c:pt idx="35" formatCode="0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</c:numCache>
            </c:numRef>
          </c:val>
        </c:ser>
        <c:axId val="85021440"/>
        <c:axId val="85124608"/>
      </c:barChart>
      <c:catAx>
        <c:axId val="8502144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5124608"/>
        <c:crosses val="autoZero"/>
        <c:auto val="1"/>
        <c:lblAlgn val="ctr"/>
        <c:lblOffset val="100"/>
      </c:catAx>
      <c:valAx>
        <c:axId val="85124608"/>
        <c:scaling>
          <c:orientation val="minMax"/>
        </c:scaling>
        <c:axPos val="l"/>
        <c:majorGridlines/>
        <c:numFmt formatCode="General" sourceLinked="1"/>
        <c:tickLblPos val="nextTo"/>
        <c:crossAx val="8502144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годом'!$A$20</c:f>
              <c:strCache>
                <c:ptCount val="1"/>
                <c:pt idx="0">
                  <c:v>Ломахов Семён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годом'!$B$20:$AQ$20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 formatCode="0">
                  <c:v>4</c:v>
                </c:pt>
                <c:pt idx="34" formatCode="0">
                  <c:v>3</c:v>
                </c:pt>
                <c:pt idx="35" formatCode="0">
                  <c:v>4</c:v>
                </c:pt>
                <c:pt idx="36">
                  <c:v>5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</c:numCache>
            </c:numRef>
          </c:val>
        </c:ser>
        <c:axId val="106818560"/>
        <c:axId val="84165376"/>
      </c:barChart>
      <c:catAx>
        <c:axId val="1068185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4165376"/>
        <c:crosses val="autoZero"/>
        <c:auto val="1"/>
        <c:lblAlgn val="ctr"/>
        <c:lblOffset val="100"/>
      </c:catAx>
      <c:valAx>
        <c:axId val="84165376"/>
        <c:scaling>
          <c:orientation val="minMax"/>
        </c:scaling>
        <c:axPos val="l"/>
        <c:majorGridlines/>
        <c:numFmt formatCode="General" sourceLinked="1"/>
        <c:tickLblPos val="nextTo"/>
        <c:crossAx val="1068185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годом'!$A$21</c:f>
              <c:strCache>
                <c:ptCount val="1"/>
                <c:pt idx="0">
                  <c:v>Масякин Степан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годом'!$B$21:$AQ$21</c:f>
              <c:numCache>
                <c:formatCode>General</c:formatCode>
                <c:ptCount val="4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</c:ser>
        <c:axId val="105060608"/>
        <c:axId val="105100416"/>
      </c:barChart>
      <c:catAx>
        <c:axId val="10506060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05100416"/>
        <c:crosses val="autoZero"/>
        <c:auto val="1"/>
        <c:lblAlgn val="ctr"/>
        <c:lblOffset val="100"/>
      </c:catAx>
      <c:valAx>
        <c:axId val="105100416"/>
        <c:scaling>
          <c:orientation val="minMax"/>
        </c:scaling>
        <c:axPos val="l"/>
        <c:majorGridlines/>
        <c:numFmt formatCode="General" sourceLinked="1"/>
        <c:tickLblPos val="nextTo"/>
        <c:crossAx val="1050606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годом'!$A$22</c:f>
              <c:strCache>
                <c:ptCount val="1"/>
                <c:pt idx="0">
                  <c:v>Мустафаева Эльзара </c:v>
                </c:pt>
              </c:strCache>
            </c:strRef>
          </c:tx>
          <c:cat>
            <c:multiLvlStrRef>
              <c:f>'сравнение с прошлым годом'!$B$1:$AW$2</c:f>
              <c:multiLvlStrCache>
                <c:ptCount val="48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  <c:pt idx="42">
                    <c:v>пр. год</c:v>
                  </c:pt>
                  <c:pt idx="43">
                    <c:v>2чтв</c:v>
                  </c:pt>
                  <c:pt idx="44">
                    <c:v>год</c:v>
                  </c:pt>
                  <c:pt idx="45">
                    <c:v>пр. год</c:v>
                  </c:pt>
                  <c:pt idx="46">
                    <c:v>2чтв</c:v>
                  </c:pt>
                  <c:pt idx="47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  <c:pt idx="42">
                    <c:v>крымскотатарский язык</c:v>
                  </c:pt>
                  <c:pt idx="45">
                    <c:v>крымскотатарская литература</c:v>
                  </c:pt>
                </c:lvl>
              </c:multiLvlStrCache>
            </c:multiLvlStrRef>
          </c:cat>
          <c:val>
            <c:numRef>
              <c:f>'сравнение с прошлым годом'!$B$22:$AW$22</c:f>
              <c:numCache>
                <c:formatCode>General</c:formatCode>
                <c:ptCount val="4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5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5</c:v>
                </c:pt>
              </c:numCache>
            </c:numRef>
          </c:val>
        </c:ser>
        <c:axId val="113098112"/>
        <c:axId val="111711360"/>
      </c:barChart>
      <c:catAx>
        <c:axId val="1130981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11711360"/>
        <c:crosses val="autoZero"/>
        <c:auto val="1"/>
        <c:lblAlgn val="ctr"/>
        <c:lblOffset val="100"/>
      </c:catAx>
      <c:valAx>
        <c:axId val="111711360"/>
        <c:scaling>
          <c:orientation val="minMax"/>
        </c:scaling>
        <c:axPos val="l"/>
        <c:majorGridlines/>
        <c:numFmt formatCode="General" sourceLinked="1"/>
        <c:tickLblPos val="nextTo"/>
        <c:crossAx val="1130981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2 четверть   '!$B$4:$B$28</c:f>
              <c:strCache>
                <c:ptCount val="25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</c:strCache>
            </c:strRef>
          </c:cat>
          <c:val>
            <c:numRef>
              <c:f>' 2 четверть   '!$T$4:$T$28</c:f>
              <c:numCache>
                <c:formatCode>0.00</c:formatCode>
                <c:ptCount val="25"/>
                <c:pt idx="0">
                  <c:v>4.3571428571428568</c:v>
                </c:pt>
                <c:pt idx="1">
                  <c:v>3.7142857142857144</c:v>
                </c:pt>
                <c:pt idx="2">
                  <c:v>3.1428571428571428</c:v>
                </c:pt>
                <c:pt idx="3">
                  <c:v>5</c:v>
                </c:pt>
                <c:pt idx="4">
                  <c:v>4.5714285714285712</c:v>
                </c:pt>
                <c:pt idx="5">
                  <c:v>4</c:v>
                </c:pt>
                <c:pt idx="6">
                  <c:v>3.4285714285714284</c:v>
                </c:pt>
                <c:pt idx="7">
                  <c:v>4.3571428571428568</c:v>
                </c:pt>
                <c:pt idx="8">
                  <c:v>3.9285714285714284</c:v>
                </c:pt>
                <c:pt idx="9">
                  <c:v>3.4285714285714284</c:v>
                </c:pt>
                <c:pt idx="10">
                  <c:v>4.2857142857142856</c:v>
                </c:pt>
                <c:pt idx="11">
                  <c:v>3.7142857142857144</c:v>
                </c:pt>
                <c:pt idx="12">
                  <c:v>4.2857142857142856</c:v>
                </c:pt>
                <c:pt idx="13">
                  <c:v>5</c:v>
                </c:pt>
                <c:pt idx="14">
                  <c:v>3.8571428571428572</c:v>
                </c:pt>
                <c:pt idx="15">
                  <c:v>4.125</c:v>
                </c:pt>
                <c:pt idx="16">
                  <c:v>3.2857142857142856</c:v>
                </c:pt>
                <c:pt idx="17">
                  <c:v>3.3571428571428572</c:v>
                </c:pt>
                <c:pt idx="18">
                  <c:v>3.2857142857142856</c:v>
                </c:pt>
                <c:pt idx="19">
                  <c:v>5</c:v>
                </c:pt>
                <c:pt idx="20">
                  <c:v>4.8125</c:v>
                </c:pt>
                <c:pt idx="21">
                  <c:v>3</c:v>
                </c:pt>
                <c:pt idx="22">
                  <c:v>3.5714285714285716</c:v>
                </c:pt>
                <c:pt idx="23">
                  <c:v>4.4285714285714288</c:v>
                </c:pt>
                <c:pt idx="2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7-4E82-8859-9ACEBC0C2475}"/>
            </c:ext>
          </c:extLst>
        </c:ser>
        <c:shape val="box"/>
        <c:axId val="67918464"/>
        <c:axId val="67924352"/>
        <c:axId val="0"/>
      </c:bar3DChart>
      <c:catAx>
        <c:axId val="67918464"/>
        <c:scaling>
          <c:orientation val="minMax"/>
        </c:scaling>
        <c:axPos val="b"/>
        <c:numFmt formatCode="General" sourceLinked="1"/>
        <c:tickLblPos val="nextTo"/>
        <c:crossAx val="67924352"/>
        <c:crosses val="autoZero"/>
        <c:auto val="1"/>
        <c:lblAlgn val="ctr"/>
        <c:lblOffset val="100"/>
      </c:catAx>
      <c:valAx>
        <c:axId val="67924352"/>
        <c:scaling>
          <c:orientation val="minMax"/>
        </c:scaling>
        <c:axPos val="l"/>
        <c:majorGridlines/>
        <c:numFmt formatCode="0.00" sourceLinked="1"/>
        <c:tickLblPos val="nextTo"/>
        <c:crossAx val="67918464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годом'!$A$23</c:f>
              <c:strCache>
                <c:ptCount val="1"/>
                <c:pt idx="0">
                  <c:v>Павлютин Игорь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годом'!$B$23:$AQ$23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 formatCode="0">
                  <c:v>4</c:v>
                </c:pt>
                <c:pt idx="34" formatCode="0">
                  <c:v>3</c:v>
                </c:pt>
                <c:pt idx="35" formatCode="0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</c:numCache>
            </c:numRef>
          </c:val>
        </c:ser>
        <c:axId val="109443328"/>
        <c:axId val="109450752"/>
      </c:barChart>
      <c:catAx>
        <c:axId val="1094433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09450752"/>
        <c:crosses val="autoZero"/>
        <c:auto val="1"/>
        <c:lblAlgn val="ctr"/>
        <c:lblOffset val="100"/>
      </c:catAx>
      <c:valAx>
        <c:axId val="1094507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aseline="0"/>
            </a:pPr>
            <a:endParaRPr lang="ru-RU"/>
          </a:p>
        </c:txPr>
        <c:crossAx val="1094433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годом'!$A$24</c:f>
              <c:strCache>
                <c:ptCount val="1"/>
                <c:pt idx="0">
                  <c:v>Самусев Евгений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годом'!$B$24:$AQ$24</c:f>
              <c:numCache>
                <c:formatCode>General</c:formatCode>
                <c:ptCount val="4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4</c:v>
                </c:pt>
              </c:numCache>
            </c:numRef>
          </c:val>
        </c:ser>
        <c:axId val="104707968"/>
        <c:axId val="104712064"/>
      </c:barChart>
      <c:catAx>
        <c:axId val="10470796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04712064"/>
        <c:crosses val="autoZero"/>
        <c:auto val="1"/>
        <c:lblAlgn val="ctr"/>
        <c:lblOffset val="100"/>
      </c:catAx>
      <c:valAx>
        <c:axId val="104712064"/>
        <c:scaling>
          <c:orientation val="minMax"/>
        </c:scaling>
        <c:axPos val="l"/>
        <c:majorGridlines/>
        <c:numFmt formatCode="General" sourceLinked="1"/>
        <c:tickLblPos val="nextTo"/>
        <c:crossAx val="1047079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годом'!$A$25</c:f>
              <c:strCache>
                <c:ptCount val="1"/>
                <c:pt idx="0">
                  <c:v>Тупиков Владимир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годом'!$B$25:$AQ$25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 formatCode="0">
                  <c:v>5</c:v>
                </c:pt>
                <c:pt idx="34" formatCode="0">
                  <c:v>4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4</c:v>
                </c:pt>
              </c:numCache>
            </c:numRef>
          </c:val>
        </c:ser>
        <c:axId val="107159552"/>
        <c:axId val="107161088"/>
      </c:barChart>
      <c:catAx>
        <c:axId val="10715955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07161088"/>
        <c:crosses val="autoZero"/>
        <c:auto val="1"/>
        <c:lblAlgn val="ctr"/>
        <c:lblOffset val="100"/>
      </c:catAx>
      <c:valAx>
        <c:axId val="107161088"/>
        <c:scaling>
          <c:orientation val="minMax"/>
        </c:scaling>
        <c:axPos val="l"/>
        <c:majorGridlines/>
        <c:numFmt formatCode="General" sourceLinked="1"/>
        <c:tickLblPos val="nextTo"/>
        <c:crossAx val="10715955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'сравнение с прошлым годом'!$A$26</c:f>
              <c:strCache>
                <c:ptCount val="1"/>
                <c:pt idx="0">
                  <c:v>Шарипов Махсуджон </c:v>
                </c:pt>
              </c:strCache>
            </c:strRef>
          </c:tx>
          <c:cat>
            <c:multiLvlStrRef>
              <c:f>'сравнение с прошлым годом'!$B$1:$AQ$2</c:f>
              <c:multiLvlStrCache>
                <c:ptCount val="42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</c:lvl>
              </c:multiLvlStrCache>
            </c:multiLvlStrRef>
          </c:cat>
          <c:val>
            <c:numRef>
              <c:f>'сравнение с прошлым годом'!$B$26:$AQ$26</c:f>
              <c:numCache>
                <c:formatCode>General</c:formatCode>
                <c:ptCount val="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 formatCode="0">
                  <c:v>4</c:v>
                </c:pt>
                <c:pt idx="34" formatCode="0">
                  <c:v>4</c:v>
                </c:pt>
                <c:pt idx="35" formatCode="0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</c:numCache>
            </c:numRef>
          </c:val>
        </c:ser>
        <c:axId val="113701632"/>
        <c:axId val="113703168"/>
      </c:barChart>
      <c:catAx>
        <c:axId val="11370163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113703168"/>
        <c:crosses val="autoZero"/>
        <c:auto val="1"/>
        <c:lblAlgn val="ctr"/>
        <c:lblOffset val="100"/>
      </c:catAx>
      <c:valAx>
        <c:axId val="113703168"/>
        <c:scaling>
          <c:orientation val="minMax"/>
        </c:scaling>
        <c:axPos val="l"/>
        <c:majorGridlines/>
        <c:numFmt formatCode="General" sourceLinked="1"/>
        <c:tickLblPos val="nextTo"/>
        <c:crossAx val="1137016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v>Динамика успеваемости по предметам в классе</c:v>
          </c:tx>
          <c:spPr>
            <a:solidFill>
              <a:srgbClr val="00B050"/>
            </a:solidFill>
          </c:spPr>
          <c:dLbls>
            <c:showVal val="1"/>
          </c:dLbls>
          <c:cat>
            <c:multiLvlStrRef>
              <c:f>'сравнение с прошлым годом'!$B$1:$AW$2</c:f>
              <c:multiLvlStrCache>
                <c:ptCount val="48"/>
                <c:lvl>
                  <c:pt idx="0">
                    <c:v>пр. год</c:v>
                  </c:pt>
                  <c:pt idx="1">
                    <c:v>2чтв</c:v>
                  </c:pt>
                  <c:pt idx="2">
                    <c:v>год</c:v>
                  </c:pt>
                  <c:pt idx="3">
                    <c:v>пр. год</c:v>
                  </c:pt>
                  <c:pt idx="4">
                    <c:v>2чтв</c:v>
                  </c:pt>
                  <c:pt idx="5">
                    <c:v>год</c:v>
                  </c:pt>
                  <c:pt idx="6">
                    <c:v>пр. год</c:v>
                  </c:pt>
                  <c:pt idx="7">
                    <c:v>2чтв</c:v>
                  </c:pt>
                  <c:pt idx="8">
                    <c:v>год</c:v>
                  </c:pt>
                  <c:pt idx="9">
                    <c:v>пр. год</c:v>
                  </c:pt>
                  <c:pt idx="10">
                    <c:v>2чтв</c:v>
                  </c:pt>
                  <c:pt idx="11">
                    <c:v>год</c:v>
                  </c:pt>
                  <c:pt idx="12">
                    <c:v>пр. год</c:v>
                  </c:pt>
                  <c:pt idx="13">
                    <c:v>2чтв</c:v>
                  </c:pt>
                  <c:pt idx="14">
                    <c:v>год</c:v>
                  </c:pt>
                  <c:pt idx="15">
                    <c:v>пр. год</c:v>
                  </c:pt>
                  <c:pt idx="16">
                    <c:v>2чтв</c:v>
                  </c:pt>
                  <c:pt idx="17">
                    <c:v>год</c:v>
                  </c:pt>
                  <c:pt idx="18">
                    <c:v>пр. год</c:v>
                  </c:pt>
                  <c:pt idx="19">
                    <c:v>2чтв</c:v>
                  </c:pt>
                  <c:pt idx="20">
                    <c:v>год</c:v>
                  </c:pt>
                  <c:pt idx="21">
                    <c:v>пр. год</c:v>
                  </c:pt>
                  <c:pt idx="22">
                    <c:v>2чтв</c:v>
                  </c:pt>
                  <c:pt idx="23">
                    <c:v>год</c:v>
                  </c:pt>
                  <c:pt idx="24">
                    <c:v>пр. год</c:v>
                  </c:pt>
                  <c:pt idx="25">
                    <c:v>2чтв</c:v>
                  </c:pt>
                  <c:pt idx="26">
                    <c:v>год</c:v>
                  </c:pt>
                  <c:pt idx="27">
                    <c:v>пр. год</c:v>
                  </c:pt>
                  <c:pt idx="28">
                    <c:v>2чтв</c:v>
                  </c:pt>
                  <c:pt idx="29">
                    <c:v>год</c:v>
                  </c:pt>
                  <c:pt idx="30">
                    <c:v>пр. год</c:v>
                  </c:pt>
                  <c:pt idx="31">
                    <c:v>2чтв</c:v>
                  </c:pt>
                  <c:pt idx="32">
                    <c:v>год</c:v>
                  </c:pt>
                  <c:pt idx="33">
                    <c:v>пр. год</c:v>
                  </c:pt>
                  <c:pt idx="34">
                    <c:v>2чтв</c:v>
                  </c:pt>
                  <c:pt idx="35">
                    <c:v>год</c:v>
                  </c:pt>
                  <c:pt idx="36">
                    <c:v>пр. год</c:v>
                  </c:pt>
                  <c:pt idx="37">
                    <c:v>2чтв</c:v>
                  </c:pt>
                  <c:pt idx="38">
                    <c:v>год</c:v>
                  </c:pt>
                  <c:pt idx="39">
                    <c:v>пр. год</c:v>
                  </c:pt>
                  <c:pt idx="40">
                    <c:v>2чтв</c:v>
                  </c:pt>
                  <c:pt idx="41">
                    <c:v>год</c:v>
                  </c:pt>
                  <c:pt idx="42">
                    <c:v>пр. год</c:v>
                  </c:pt>
                  <c:pt idx="43">
                    <c:v>2чтв</c:v>
                  </c:pt>
                  <c:pt idx="44">
                    <c:v>год</c:v>
                  </c:pt>
                  <c:pt idx="45">
                    <c:v>пр. год</c:v>
                  </c:pt>
                  <c:pt idx="46">
                    <c:v>2чтв</c:v>
                  </c:pt>
                  <c:pt idx="47">
                    <c:v>год</c:v>
                  </c:pt>
                </c:lvl>
                <c:lvl>
                  <c:pt idx="0">
                    <c:v>русский язык</c:v>
                  </c:pt>
                  <c:pt idx="3">
                    <c:v>литература</c:v>
                  </c:pt>
                  <c:pt idx="6">
                    <c:v>иностранный язык (английский)</c:v>
                  </c:pt>
                  <c:pt idx="9">
                    <c:v>иностранный язык (немецкий)</c:v>
                  </c:pt>
                  <c:pt idx="12">
                    <c:v>математика</c:v>
                  </c:pt>
                  <c:pt idx="15">
                    <c:v>история</c:v>
                  </c:pt>
                  <c:pt idx="18">
                    <c:v>обществознание</c:v>
                  </c:pt>
                  <c:pt idx="21">
                    <c:v>география</c:v>
                  </c:pt>
                  <c:pt idx="24">
                    <c:v>биология</c:v>
                  </c:pt>
                  <c:pt idx="27">
                    <c:v>музыка</c:v>
                  </c:pt>
                  <c:pt idx="30">
                    <c:v>ИЗО</c:v>
                  </c:pt>
                  <c:pt idx="33">
                    <c:v>технология</c:v>
                  </c:pt>
                  <c:pt idx="36">
                    <c:v>физическая культура</c:v>
                  </c:pt>
                  <c:pt idx="39">
                    <c:v>крымоведение</c:v>
                  </c:pt>
                  <c:pt idx="42">
                    <c:v>крымскотатарский язык</c:v>
                  </c:pt>
                  <c:pt idx="45">
                    <c:v>крымскотатарская литература</c:v>
                  </c:pt>
                </c:lvl>
              </c:multiLvlStrCache>
            </c:multiLvlStrRef>
          </c:cat>
          <c:val>
            <c:numRef>
              <c:f>'сравнение с прошлым годом'!$B$28:$AW$28</c:f>
              <c:numCache>
                <c:formatCode>0.0</c:formatCode>
                <c:ptCount val="48"/>
                <c:pt idx="0">
                  <c:v>3.7083333333333335</c:v>
                </c:pt>
                <c:pt idx="1">
                  <c:v>3.7083333333333335</c:v>
                </c:pt>
                <c:pt idx="2">
                  <c:v>3.6666666666666665</c:v>
                </c:pt>
                <c:pt idx="3">
                  <c:v>3.875</c:v>
                </c:pt>
                <c:pt idx="4">
                  <c:v>3.875</c:v>
                </c:pt>
                <c:pt idx="5">
                  <c:v>3.7916666666666665</c:v>
                </c:pt>
                <c:pt idx="6">
                  <c:v>3.75</c:v>
                </c:pt>
                <c:pt idx="7">
                  <c:v>3.8333333333333335</c:v>
                </c:pt>
                <c:pt idx="8">
                  <c:v>3.8333333333333335</c:v>
                </c:pt>
                <c:pt idx="9">
                  <c:v>3.9166666666666665</c:v>
                </c:pt>
                <c:pt idx="10">
                  <c:v>3.875</c:v>
                </c:pt>
                <c:pt idx="11">
                  <c:v>3.7916666666666665</c:v>
                </c:pt>
                <c:pt idx="12">
                  <c:v>3.6666666666666665</c:v>
                </c:pt>
                <c:pt idx="13">
                  <c:v>3.7083333333333335</c:v>
                </c:pt>
                <c:pt idx="14">
                  <c:v>3.6666666666666665</c:v>
                </c:pt>
                <c:pt idx="15">
                  <c:v>4.083333333333333</c:v>
                </c:pt>
                <c:pt idx="16">
                  <c:v>3.875</c:v>
                </c:pt>
                <c:pt idx="17">
                  <c:v>3.875</c:v>
                </c:pt>
                <c:pt idx="18">
                  <c:v>0</c:v>
                </c:pt>
                <c:pt idx="19">
                  <c:v>4.125</c:v>
                </c:pt>
                <c:pt idx="20">
                  <c:v>4.083333333333333</c:v>
                </c:pt>
                <c:pt idx="21">
                  <c:v>3.875</c:v>
                </c:pt>
                <c:pt idx="22">
                  <c:v>3.9166666666666665</c:v>
                </c:pt>
                <c:pt idx="23">
                  <c:v>3.9166666666666665</c:v>
                </c:pt>
                <c:pt idx="24">
                  <c:v>3.9166666666666665</c:v>
                </c:pt>
                <c:pt idx="25">
                  <c:v>3.7916666666666665</c:v>
                </c:pt>
                <c:pt idx="26">
                  <c:v>3.7916666666666665</c:v>
                </c:pt>
                <c:pt idx="27">
                  <c:v>4.25</c:v>
                </c:pt>
                <c:pt idx="28">
                  <c:v>4.083333333333333</c:v>
                </c:pt>
                <c:pt idx="29">
                  <c:v>4.041666666666667</c:v>
                </c:pt>
                <c:pt idx="30">
                  <c:v>4.583333333333333</c:v>
                </c:pt>
                <c:pt idx="31">
                  <c:v>4.458333333333333</c:v>
                </c:pt>
                <c:pt idx="32">
                  <c:v>4.375</c:v>
                </c:pt>
                <c:pt idx="33">
                  <c:v>4.583333333333333</c:v>
                </c:pt>
                <c:pt idx="34">
                  <c:v>4.125</c:v>
                </c:pt>
                <c:pt idx="35">
                  <c:v>4.375</c:v>
                </c:pt>
                <c:pt idx="36">
                  <c:v>4.708333333333333</c:v>
                </c:pt>
                <c:pt idx="37">
                  <c:v>4.5</c:v>
                </c:pt>
                <c:pt idx="38">
                  <c:v>4.666666666666667</c:v>
                </c:pt>
                <c:pt idx="39">
                  <c:v>4.333333333333333</c:v>
                </c:pt>
                <c:pt idx="40">
                  <c:v>4.375</c:v>
                </c:pt>
                <c:pt idx="41">
                  <c:v>4.208333333333333</c:v>
                </c:pt>
                <c:pt idx="42">
                  <c:v>4.5</c:v>
                </c:pt>
                <c:pt idx="43">
                  <c:v>4.333333333333333</c:v>
                </c:pt>
                <c:pt idx="44">
                  <c:v>4.666666666666667</c:v>
                </c:pt>
                <c:pt idx="45">
                  <c:v>4.5</c:v>
                </c:pt>
                <c:pt idx="46">
                  <c:v>4.333333333333333</c:v>
                </c:pt>
                <c:pt idx="47">
                  <c:v>4.666666666666667</c:v>
                </c:pt>
              </c:numCache>
            </c:numRef>
          </c:val>
        </c:ser>
        <c:overlap val="100"/>
        <c:axId val="111963136"/>
        <c:axId val="111961600"/>
      </c:barChart>
      <c:valAx>
        <c:axId val="111961600"/>
        <c:scaling>
          <c:orientation val="minMax"/>
        </c:scaling>
        <c:axPos val="l"/>
        <c:majorGridlines/>
        <c:numFmt formatCode="0.0" sourceLinked="1"/>
        <c:tickLblPos val="nextTo"/>
        <c:crossAx val="111963136"/>
        <c:crossBetween val="between"/>
      </c:valAx>
      <c:catAx>
        <c:axId val="111963136"/>
        <c:scaling>
          <c:orientation val="minMax"/>
        </c:scaling>
        <c:axPos val="b"/>
        <c:tickLblPos val="nextTo"/>
        <c:crossAx val="111961600"/>
        <c:auto val="1"/>
        <c:lblAlgn val="ctr"/>
        <c:lblOffset val="100"/>
      </c:cat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9820116519643573E-3"/>
          <c:y val="0"/>
          <c:w val="0.68829629028888584"/>
          <c:h val="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 2 четверть   '!$T$31:$T$34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успевающие</c:v>
                </c:pt>
                <c:pt idx="3">
                  <c:v>неуспевающие</c:v>
                </c:pt>
              </c:strCache>
            </c:strRef>
          </c:cat>
          <c:val>
            <c:numRef>
              <c:f>' 2 четверть   '!$V$31:$V$34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E-4752-890F-7138FA7566A6}"/>
            </c:ext>
          </c:extLst>
        </c:ser>
      </c:pie3DChart>
    </c:plotArea>
    <c:legend>
      <c:legendPos val="r"/>
      <c:layout/>
    </c:legend>
    <c:plotVisOnly val="1"/>
    <c:dispBlanksAs val="zero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/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'3 четверть'!$A$29:$B$29</c:f>
              <c:strCache>
                <c:ptCount val="1"/>
                <c:pt idx="0">
                  <c:v>Ср. оценка по предм.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четверть'!$C$3:$S$3</c:f>
              <c:strCache>
                <c:ptCount val="16"/>
                <c:pt idx="0">
                  <c:v>русский язык</c:v>
                </c:pt>
                <c:pt idx="1">
                  <c:v>литература</c:v>
                </c:pt>
                <c:pt idx="2">
                  <c:v>иностранный язык (английский)</c:v>
                </c:pt>
                <c:pt idx="3">
                  <c:v>иностранный язык (немецкий)</c:v>
                </c:pt>
                <c:pt idx="4">
                  <c:v>математика</c:v>
                </c:pt>
                <c:pt idx="5">
                  <c:v>история</c:v>
                </c:pt>
                <c:pt idx="6">
                  <c:v>обществознание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музыка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физическая культура</c:v>
                </c:pt>
                <c:pt idx="13">
                  <c:v>крымскотатарский язык</c:v>
                </c:pt>
                <c:pt idx="14">
                  <c:v>крымскотатарская литература</c:v>
                </c:pt>
                <c:pt idx="15">
                  <c:v>крымоведение</c:v>
                </c:pt>
              </c:strCache>
            </c:strRef>
          </c:cat>
          <c:val>
            <c:numRef>
              <c:f>'3 четверть'!$C$29:$S$29</c:f>
              <c:numCache>
                <c:formatCode>0.0</c:formatCode>
                <c:ptCount val="17"/>
                <c:pt idx="0">
                  <c:v>3.6</c:v>
                </c:pt>
                <c:pt idx="1">
                  <c:v>3.72</c:v>
                </c:pt>
                <c:pt idx="2">
                  <c:v>3.88</c:v>
                </c:pt>
                <c:pt idx="3">
                  <c:v>3.68</c:v>
                </c:pt>
                <c:pt idx="4">
                  <c:v>3.64</c:v>
                </c:pt>
                <c:pt idx="5">
                  <c:v>3.88</c:v>
                </c:pt>
                <c:pt idx="6">
                  <c:v>4.04</c:v>
                </c:pt>
                <c:pt idx="7">
                  <c:v>3.84</c:v>
                </c:pt>
                <c:pt idx="8">
                  <c:v>3.76</c:v>
                </c:pt>
                <c:pt idx="9">
                  <c:v>4.12</c:v>
                </c:pt>
                <c:pt idx="10">
                  <c:v>4.24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4.666666666666667</c:v>
                </c:pt>
                <c:pt idx="14">
                  <c:v>4.666666666666667</c:v>
                </c:pt>
                <c:pt idx="15">
                  <c:v>4.3600000000000003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E5-49E6-BABE-33BAB3A77586}"/>
            </c:ext>
          </c:extLst>
        </c:ser>
        <c:shape val="box"/>
        <c:axId val="69433600"/>
        <c:axId val="69439488"/>
        <c:axId val="0"/>
      </c:bar3DChart>
      <c:catAx>
        <c:axId val="69433600"/>
        <c:scaling>
          <c:orientation val="minMax"/>
        </c:scaling>
        <c:axPos val="b"/>
        <c:numFmt formatCode="General" sourceLinked="1"/>
        <c:tickLblPos val="nextTo"/>
        <c:crossAx val="69439488"/>
        <c:crosses val="autoZero"/>
        <c:auto val="1"/>
        <c:lblAlgn val="ctr"/>
        <c:lblOffset val="100"/>
      </c:catAx>
      <c:valAx>
        <c:axId val="69439488"/>
        <c:scaling>
          <c:orientation val="minMax"/>
        </c:scaling>
        <c:axPos val="l"/>
        <c:majorGridlines/>
        <c:numFmt formatCode="0.0" sourceLinked="1"/>
        <c:tickLblPos val="nextTo"/>
        <c:crossAx val="69433600"/>
        <c:crosses val="autoZero"/>
        <c:crossBetween val="between"/>
        <c:minorUnit val="0.2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четверть'!$B$4:$B$28</c:f>
              <c:strCache>
                <c:ptCount val="25"/>
                <c:pt idx="0">
                  <c:v>Архипов Кирилл </c:v>
                </c:pt>
                <c:pt idx="1">
                  <c:v>Бабич Даниил </c:v>
                </c:pt>
                <c:pt idx="2">
                  <c:v>Баклагова Кристина </c:v>
                </c:pt>
                <c:pt idx="3">
                  <c:v>Бариева Сабина </c:v>
                </c:pt>
                <c:pt idx="4">
                  <c:v>Баркова Виктория </c:v>
                </c:pt>
                <c:pt idx="5">
                  <c:v>Вейбер Родион </c:v>
                </c:pt>
                <c:pt idx="6">
                  <c:v>Георгиев Дмитрий </c:v>
                </c:pt>
                <c:pt idx="7">
                  <c:v>Георгиева Ольга </c:v>
                </c:pt>
                <c:pt idx="8">
                  <c:v>Гетьман Владислав </c:v>
                </c:pt>
                <c:pt idx="9">
                  <c:v>Гусейнов Владимир </c:v>
                </c:pt>
                <c:pt idx="10">
                  <c:v>Довгань Илья </c:v>
                </c:pt>
                <c:pt idx="11">
                  <c:v>Дронов Егор </c:v>
                </c:pt>
                <c:pt idx="12">
                  <c:v>Жибер Аким </c:v>
                </c:pt>
                <c:pt idx="13">
                  <c:v>Зубцова Дарья </c:v>
                </c:pt>
                <c:pt idx="14">
                  <c:v>Козлов Сергей </c:v>
                </c:pt>
                <c:pt idx="15">
                  <c:v>Круглова Дарья </c:v>
                </c:pt>
                <c:pt idx="16">
                  <c:v>Ломакин Дмитрий </c:v>
                </c:pt>
                <c:pt idx="17">
                  <c:v>Ломакина Оксана </c:v>
                </c:pt>
                <c:pt idx="18">
                  <c:v>Ломахов Семён </c:v>
                </c:pt>
                <c:pt idx="19">
                  <c:v>Масякин Степан </c:v>
                </c:pt>
                <c:pt idx="20">
                  <c:v>Мустафаева Эльзара </c:v>
                </c:pt>
                <c:pt idx="21">
                  <c:v>Павлютин Игорь </c:v>
                </c:pt>
                <c:pt idx="22">
                  <c:v>Самусев Евгений </c:v>
                </c:pt>
                <c:pt idx="23">
                  <c:v>Тупиков Владимир </c:v>
                </c:pt>
                <c:pt idx="24">
                  <c:v>Шарипов Махсуджон </c:v>
                </c:pt>
              </c:strCache>
            </c:strRef>
          </c:cat>
          <c:val>
            <c:numRef>
              <c:f>'3 четверть'!$T$4:$T$28</c:f>
              <c:numCache>
                <c:formatCode>0.00</c:formatCode>
                <c:ptCount val="25"/>
                <c:pt idx="0">
                  <c:v>4.7142857142857144</c:v>
                </c:pt>
                <c:pt idx="1">
                  <c:v>3.5</c:v>
                </c:pt>
                <c:pt idx="2">
                  <c:v>3.3571428571428572</c:v>
                </c:pt>
                <c:pt idx="3">
                  <c:v>4.8125</c:v>
                </c:pt>
                <c:pt idx="4">
                  <c:v>4.5</c:v>
                </c:pt>
                <c:pt idx="5">
                  <c:v>4.0714285714285712</c:v>
                </c:pt>
                <c:pt idx="6">
                  <c:v>3.5714285714285716</c:v>
                </c:pt>
                <c:pt idx="7">
                  <c:v>4.3571428571428568</c:v>
                </c:pt>
                <c:pt idx="8">
                  <c:v>3.7857142857142856</c:v>
                </c:pt>
                <c:pt idx="9">
                  <c:v>3.2857142857142856</c:v>
                </c:pt>
                <c:pt idx="10">
                  <c:v>4.4285714285714288</c:v>
                </c:pt>
                <c:pt idx="11">
                  <c:v>3.7142857142857144</c:v>
                </c:pt>
                <c:pt idx="12">
                  <c:v>4.2142857142857144</c:v>
                </c:pt>
                <c:pt idx="13">
                  <c:v>5</c:v>
                </c:pt>
                <c:pt idx="14">
                  <c:v>3.8571428571428572</c:v>
                </c:pt>
                <c:pt idx="15">
                  <c:v>4.125</c:v>
                </c:pt>
                <c:pt idx="16">
                  <c:v>3.2142857142857144</c:v>
                </c:pt>
                <c:pt idx="17">
                  <c:v>3.2857142857142856</c:v>
                </c:pt>
                <c:pt idx="18">
                  <c:v>3.4285714285714284</c:v>
                </c:pt>
                <c:pt idx="19">
                  <c:v>4.9285714285714288</c:v>
                </c:pt>
                <c:pt idx="20">
                  <c:v>4.9375</c:v>
                </c:pt>
                <c:pt idx="21">
                  <c:v>3.0714285714285716</c:v>
                </c:pt>
                <c:pt idx="22">
                  <c:v>3.6428571428571428</c:v>
                </c:pt>
                <c:pt idx="23">
                  <c:v>4.3571428571428568</c:v>
                </c:pt>
                <c:pt idx="2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7-4E82-8859-9ACEBC0C2475}"/>
            </c:ext>
          </c:extLst>
        </c:ser>
        <c:shape val="box"/>
        <c:axId val="69513216"/>
        <c:axId val="69514752"/>
        <c:axId val="0"/>
      </c:bar3DChart>
      <c:catAx>
        <c:axId val="69513216"/>
        <c:scaling>
          <c:orientation val="minMax"/>
        </c:scaling>
        <c:axPos val="b"/>
        <c:numFmt formatCode="General" sourceLinked="1"/>
        <c:tickLblPos val="nextTo"/>
        <c:crossAx val="69514752"/>
        <c:crosses val="autoZero"/>
        <c:auto val="1"/>
        <c:lblAlgn val="ctr"/>
        <c:lblOffset val="100"/>
      </c:catAx>
      <c:valAx>
        <c:axId val="69514752"/>
        <c:scaling>
          <c:orientation val="minMax"/>
        </c:scaling>
        <c:axPos val="l"/>
        <c:majorGridlines/>
        <c:numFmt formatCode="0.00" sourceLinked="1"/>
        <c:tickLblPos val="nextTo"/>
        <c:crossAx val="6951321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982011651964359E-3"/>
          <c:y val="0"/>
          <c:w val="0.68829629028888606"/>
          <c:h val="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 четверть'!$T$31:$T$34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успевающие</c:v>
                </c:pt>
                <c:pt idx="3">
                  <c:v>неуспевающие</c:v>
                </c:pt>
              </c:strCache>
            </c:strRef>
          </c:cat>
          <c:val>
            <c:numRef>
              <c:f>'3 четверть'!$V$31:$V$34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E-4752-890F-7138FA7566A6}"/>
            </c:ext>
          </c:extLst>
        </c:ser>
      </c:pie3DChart>
    </c:plotArea>
    <c:legend>
      <c:legendPos val="r"/>
    </c:legend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18" Type="http://schemas.openxmlformats.org/officeDocument/2006/relationships/chart" Target="../charts/chart47.xml"/><Relationship Id="rId3" Type="http://schemas.openxmlformats.org/officeDocument/2006/relationships/chart" Target="../charts/chart32.xml"/><Relationship Id="rId21" Type="http://schemas.openxmlformats.org/officeDocument/2006/relationships/chart" Target="../charts/chart50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17" Type="http://schemas.openxmlformats.org/officeDocument/2006/relationships/chart" Target="../charts/chart46.xml"/><Relationship Id="rId25" Type="http://schemas.openxmlformats.org/officeDocument/2006/relationships/chart" Target="../charts/chart54.xml"/><Relationship Id="rId2" Type="http://schemas.openxmlformats.org/officeDocument/2006/relationships/chart" Target="../charts/chart31.xml"/><Relationship Id="rId16" Type="http://schemas.openxmlformats.org/officeDocument/2006/relationships/chart" Target="../charts/chart45.xml"/><Relationship Id="rId20" Type="http://schemas.openxmlformats.org/officeDocument/2006/relationships/chart" Target="../charts/chart49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24" Type="http://schemas.openxmlformats.org/officeDocument/2006/relationships/chart" Target="../charts/chart53.xml"/><Relationship Id="rId5" Type="http://schemas.openxmlformats.org/officeDocument/2006/relationships/chart" Target="../charts/chart34.xml"/><Relationship Id="rId15" Type="http://schemas.openxmlformats.org/officeDocument/2006/relationships/chart" Target="../charts/chart44.xml"/><Relationship Id="rId23" Type="http://schemas.openxmlformats.org/officeDocument/2006/relationships/chart" Target="../charts/chart52.xml"/><Relationship Id="rId10" Type="http://schemas.openxmlformats.org/officeDocument/2006/relationships/chart" Target="../charts/chart39.xml"/><Relationship Id="rId19" Type="http://schemas.openxmlformats.org/officeDocument/2006/relationships/chart" Target="../charts/chart48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Relationship Id="rId14" Type="http://schemas.openxmlformats.org/officeDocument/2006/relationships/chart" Target="../charts/chart43.xml"/><Relationship Id="rId22" Type="http://schemas.openxmlformats.org/officeDocument/2006/relationships/chart" Target="../charts/chart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383842</xdr:colOff>
      <xdr:row>37</xdr:row>
      <xdr:rowOff>23814</xdr:rowOff>
    </xdr:from>
    <xdr:to>
      <xdr:col>23</xdr:col>
      <xdr:colOff>357186</xdr:colOff>
      <xdr:row>52</xdr:row>
      <xdr:rowOff>127949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37</xdr:row>
      <xdr:rowOff>57148</xdr:rowOff>
    </xdr:from>
    <xdr:to>
      <xdr:col>11</xdr:col>
      <xdr:colOff>0</xdr:colOff>
      <xdr:row>65</xdr:row>
      <xdr:rowOff>184814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37</xdr:row>
      <xdr:rowOff>57150</xdr:rowOff>
    </xdr:from>
    <xdr:to>
      <xdr:col>30</xdr:col>
      <xdr:colOff>357188</xdr:colOff>
      <xdr:row>48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454925</xdr:colOff>
      <xdr:row>37</xdr:row>
      <xdr:rowOff>23813</xdr:rowOff>
    </xdr:from>
    <xdr:to>
      <xdr:col>23</xdr:col>
      <xdr:colOff>357186</xdr:colOff>
      <xdr:row>50</xdr:row>
      <xdr:rowOff>56867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37</xdr:row>
      <xdr:rowOff>57148</xdr:rowOff>
    </xdr:from>
    <xdr:to>
      <xdr:col>11</xdr:col>
      <xdr:colOff>312761</xdr:colOff>
      <xdr:row>68</xdr:row>
      <xdr:rowOff>213247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37</xdr:row>
      <xdr:rowOff>57150</xdr:rowOff>
    </xdr:from>
    <xdr:to>
      <xdr:col>30</xdr:col>
      <xdr:colOff>357188</xdr:colOff>
      <xdr:row>48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85299</xdr:colOff>
      <xdr:row>37</xdr:row>
      <xdr:rowOff>23813</xdr:rowOff>
    </xdr:from>
    <xdr:to>
      <xdr:col>23</xdr:col>
      <xdr:colOff>357186</xdr:colOff>
      <xdr:row>51</xdr:row>
      <xdr:rowOff>14217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37</xdr:row>
      <xdr:rowOff>57149</xdr:rowOff>
    </xdr:from>
    <xdr:to>
      <xdr:col>11</xdr:col>
      <xdr:colOff>582873</xdr:colOff>
      <xdr:row>62</xdr:row>
      <xdr:rowOff>99515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37</xdr:row>
      <xdr:rowOff>57150</xdr:rowOff>
    </xdr:from>
    <xdr:to>
      <xdr:col>30</xdr:col>
      <xdr:colOff>357188</xdr:colOff>
      <xdr:row>48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85299</xdr:colOff>
      <xdr:row>37</xdr:row>
      <xdr:rowOff>23813</xdr:rowOff>
    </xdr:from>
    <xdr:to>
      <xdr:col>23</xdr:col>
      <xdr:colOff>357186</xdr:colOff>
      <xdr:row>51</xdr:row>
      <xdr:rowOff>14217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37</xdr:row>
      <xdr:rowOff>57149</xdr:rowOff>
    </xdr:from>
    <xdr:to>
      <xdr:col>11</xdr:col>
      <xdr:colOff>582873</xdr:colOff>
      <xdr:row>62</xdr:row>
      <xdr:rowOff>99515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37</xdr:row>
      <xdr:rowOff>57150</xdr:rowOff>
    </xdr:from>
    <xdr:to>
      <xdr:col>30</xdr:col>
      <xdr:colOff>357188</xdr:colOff>
      <xdr:row>48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85299</xdr:colOff>
      <xdr:row>37</xdr:row>
      <xdr:rowOff>23813</xdr:rowOff>
    </xdr:from>
    <xdr:to>
      <xdr:col>23</xdr:col>
      <xdr:colOff>357186</xdr:colOff>
      <xdr:row>51</xdr:row>
      <xdr:rowOff>14217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37</xdr:row>
      <xdr:rowOff>57149</xdr:rowOff>
    </xdr:from>
    <xdr:to>
      <xdr:col>11</xdr:col>
      <xdr:colOff>582873</xdr:colOff>
      <xdr:row>62</xdr:row>
      <xdr:rowOff>99515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37</xdr:row>
      <xdr:rowOff>57150</xdr:rowOff>
    </xdr:from>
    <xdr:to>
      <xdr:col>30</xdr:col>
      <xdr:colOff>357188</xdr:colOff>
      <xdr:row>48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23</xdr:col>
      <xdr:colOff>28432</xdr:colOff>
      <xdr:row>72</xdr:row>
      <xdr:rowOff>99515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170597</xdr:rowOff>
    </xdr:from>
    <xdr:to>
      <xdr:col>22</xdr:col>
      <xdr:colOff>597088</xdr:colOff>
      <xdr:row>111</xdr:row>
      <xdr:rowOff>170597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14217</xdr:colOff>
      <xdr:row>113</xdr:row>
      <xdr:rowOff>28433</xdr:rowOff>
    </xdr:from>
    <xdr:to>
      <xdr:col>23</xdr:col>
      <xdr:colOff>42649</xdr:colOff>
      <xdr:row>149</xdr:row>
      <xdr:rowOff>156381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28433</xdr:colOff>
      <xdr:row>150</xdr:row>
      <xdr:rowOff>156382</xdr:rowOff>
    </xdr:from>
    <xdr:to>
      <xdr:col>23</xdr:col>
      <xdr:colOff>28432</xdr:colOff>
      <xdr:row>188</xdr:row>
      <xdr:rowOff>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189</xdr:row>
      <xdr:rowOff>28431</xdr:rowOff>
    </xdr:from>
    <xdr:to>
      <xdr:col>23</xdr:col>
      <xdr:colOff>42648</xdr:colOff>
      <xdr:row>232</xdr:row>
      <xdr:rowOff>113730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233</xdr:row>
      <xdr:rowOff>28433</xdr:rowOff>
    </xdr:from>
    <xdr:to>
      <xdr:col>23</xdr:col>
      <xdr:colOff>28432</xdr:colOff>
      <xdr:row>281</xdr:row>
      <xdr:rowOff>156381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283</xdr:row>
      <xdr:rowOff>14216</xdr:rowOff>
    </xdr:from>
    <xdr:to>
      <xdr:col>23</xdr:col>
      <xdr:colOff>0</xdr:colOff>
      <xdr:row>317</xdr:row>
      <xdr:rowOff>184812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170596</xdr:colOff>
      <xdr:row>29</xdr:row>
      <xdr:rowOff>184812</xdr:rowOff>
    </xdr:from>
    <xdr:to>
      <xdr:col>44</xdr:col>
      <xdr:colOff>312761</xdr:colOff>
      <xdr:row>72</xdr:row>
      <xdr:rowOff>142163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184813</xdr:colOff>
      <xdr:row>73</xdr:row>
      <xdr:rowOff>85299</xdr:rowOff>
    </xdr:from>
    <xdr:to>
      <xdr:col>44</xdr:col>
      <xdr:colOff>199029</xdr:colOff>
      <xdr:row>112</xdr:row>
      <xdr:rowOff>14216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227463</xdr:colOff>
      <xdr:row>113</xdr:row>
      <xdr:rowOff>0</xdr:rowOff>
    </xdr:from>
    <xdr:to>
      <xdr:col>44</xdr:col>
      <xdr:colOff>213246</xdr:colOff>
      <xdr:row>149</xdr:row>
      <xdr:rowOff>170597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227462</xdr:colOff>
      <xdr:row>150</xdr:row>
      <xdr:rowOff>156380</xdr:rowOff>
    </xdr:from>
    <xdr:to>
      <xdr:col>44</xdr:col>
      <xdr:colOff>298545</xdr:colOff>
      <xdr:row>187</xdr:row>
      <xdr:rowOff>156380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255895</xdr:colOff>
      <xdr:row>189</xdr:row>
      <xdr:rowOff>14216</xdr:rowOff>
    </xdr:from>
    <xdr:to>
      <xdr:col>44</xdr:col>
      <xdr:colOff>213246</xdr:colOff>
      <xdr:row>232</xdr:row>
      <xdr:rowOff>99515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270110</xdr:colOff>
      <xdr:row>233</xdr:row>
      <xdr:rowOff>14216</xdr:rowOff>
    </xdr:from>
    <xdr:to>
      <xdr:col>44</xdr:col>
      <xdr:colOff>255896</xdr:colOff>
      <xdr:row>282</xdr:row>
      <xdr:rowOff>156380</xdr:rowOff>
    </xdr:to>
    <xdr:graphicFrame macro="">
      <xdr:nvGraphicFramePr>
        <xdr:cNvPr id="23" name="Диаграмма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284328</xdr:colOff>
      <xdr:row>283</xdr:row>
      <xdr:rowOff>156380</xdr:rowOff>
    </xdr:from>
    <xdr:to>
      <xdr:col>44</xdr:col>
      <xdr:colOff>170596</xdr:colOff>
      <xdr:row>318</xdr:row>
      <xdr:rowOff>0</xdr:rowOff>
    </xdr:to>
    <xdr:graphicFrame macro="">
      <xdr:nvGraphicFramePr>
        <xdr:cNvPr id="28" name="Диаграмма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29</xdr:row>
      <xdr:rowOff>11206</xdr:rowOff>
    </xdr:from>
    <xdr:to>
      <xdr:col>21</xdr:col>
      <xdr:colOff>190500</xdr:colOff>
      <xdr:row>49</xdr:row>
      <xdr:rowOff>22412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403412</xdr:colOff>
      <xdr:row>28</xdr:row>
      <xdr:rowOff>168091</xdr:rowOff>
    </xdr:from>
    <xdr:to>
      <xdr:col>44</xdr:col>
      <xdr:colOff>437029</xdr:colOff>
      <xdr:row>49</xdr:row>
      <xdr:rowOff>33618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134470</xdr:colOff>
      <xdr:row>49</xdr:row>
      <xdr:rowOff>112060</xdr:rowOff>
    </xdr:from>
    <xdr:to>
      <xdr:col>21</xdr:col>
      <xdr:colOff>179294</xdr:colOff>
      <xdr:row>69</xdr:row>
      <xdr:rowOff>156882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380999</xdr:colOff>
      <xdr:row>49</xdr:row>
      <xdr:rowOff>156884</xdr:rowOff>
    </xdr:from>
    <xdr:to>
      <xdr:col>49</xdr:col>
      <xdr:colOff>571501</xdr:colOff>
      <xdr:row>69</xdr:row>
      <xdr:rowOff>78441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145675</xdr:colOff>
      <xdr:row>70</xdr:row>
      <xdr:rowOff>100854</xdr:rowOff>
    </xdr:from>
    <xdr:to>
      <xdr:col>21</xdr:col>
      <xdr:colOff>224117</xdr:colOff>
      <xdr:row>90</xdr:row>
      <xdr:rowOff>89648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369793</xdr:colOff>
      <xdr:row>70</xdr:row>
      <xdr:rowOff>33617</xdr:rowOff>
    </xdr:from>
    <xdr:to>
      <xdr:col>43</xdr:col>
      <xdr:colOff>347383</xdr:colOff>
      <xdr:row>90</xdr:row>
      <xdr:rowOff>78440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134470</xdr:colOff>
      <xdr:row>90</xdr:row>
      <xdr:rowOff>179294</xdr:rowOff>
    </xdr:from>
    <xdr:to>
      <xdr:col>21</xdr:col>
      <xdr:colOff>224117</xdr:colOff>
      <xdr:row>111</xdr:row>
      <xdr:rowOff>11206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414617</xdr:colOff>
      <xdr:row>91</xdr:row>
      <xdr:rowOff>11206</xdr:rowOff>
    </xdr:from>
    <xdr:to>
      <xdr:col>43</xdr:col>
      <xdr:colOff>268941</xdr:colOff>
      <xdr:row>110</xdr:row>
      <xdr:rowOff>168088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123264</xdr:colOff>
      <xdr:row>111</xdr:row>
      <xdr:rowOff>168088</xdr:rowOff>
    </xdr:from>
    <xdr:to>
      <xdr:col>21</xdr:col>
      <xdr:colOff>257734</xdr:colOff>
      <xdr:row>131</xdr:row>
      <xdr:rowOff>100853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67236</xdr:colOff>
      <xdr:row>112</xdr:row>
      <xdr:rowOff>11205</xdr:rowOff>
    </xdr:from>
    <xdr:to>
      <xdr:col>43</xdr:col>
      <xdr:colOff>280147</xdr:colOff>
      <xdr:row>130</xdr:row>
      <xdr:rowOff>123264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123264</xdr:colOff>
      <xdr:row>132</xdr:row>
      <xdr:rowOff>11206</xdr:rowOff>
    </xdr:from>
    <xdr:to>
      <xdr:col>21</xdr:col>
      <xdr:colOff>280146</xdr:colOff>
      <xdr:row>151</xdr:row>
      <xdr:rowOff>67235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56028</xdr:colOff>
      <xdr:row>131</xdr:row>
      <xdr:rowOff>156883</xdr:rowOff>
    </xdr:from>
    <xdr:to>
      <xdr:col>43</xdr:col>
      <xdr:colOff>235323</xdr:colOff>
      <xdr:row>150</xdr:row>
      <xdr:rowOff>156883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134470</xdr:colOff>
      <xdr:row>152</xdr:row>
      <xdr:rowOff>22412</xdr:rowOff>
    </xdr:from>
    <xdr:to>
      <xdr:col>21</xdr:col>
      <xdr:colOff>302558</xdr:colOff>
      <xdr:row>173</xdr:row>
      <xdr:rowOff>33618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56028</xdr:colOff>
      <xdr:row>152</xdr:row>
      <xdr:rowOff>11206</xdr:rowOff>
    </xdr:from>
    <xdr:to>
      <xdr:col>43</xdr:col>
      <xdr:colOff>235323</xdr:colOff>
      <xdr:row>174</xdr:row>
      <xdr:rowOff>22412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112060</xdr:colOff>
      <xdr:row>174</xdr:row>
      <xdr:rowOff>168089</xdr:rowOff>
    </xdr:from>
    <xdr:to>
      <xdr:col>26</xdr:col>
      <xdr:colOff>582707</xdr:colOff>
      <xdr:row>193</xdr:row>
      <xdr:rowOff>112059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201705</xdr:colOff>
      <xdr:row>174</xdr:row>
      <xdr:rowOff>145677</xdr:rowOff>
    </xdr:from>
    <xdr:to>
      <xdr:col>50</xdr:col>
      <xdr:colOff>291353</xdr:colOff>
      <xdr:row>192</xdr:row>
      <xdr:rowOff>134471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201705</xdr:colOff>
      <xdr:row>194</xdr:row>
      <xdr:rowOff>0</xdr:rowOff>
    </xdr:from>
    <xdr:to>
      <xdr:col>21</xdr:col>
      <xdr:colOff>481852</xdr:colOff>
      <xdr:row>211</xdr:row>
      <xdr:rowOff>145676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112058</xdr:colOff>
      <xdr:row>194</xdr:row>
      <xdr:rowOff>22410</xdr:rowOff>
    </xdr:from>
    <xdr:to>
      <xdr:col>46</xdr:col>
      <xdr:colOff>11206</xdr:colOff>
      <xdr:row>211</xdr:row>
      <xdr:rowOff>89647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212910</xdr:colOff>
      <xdr:row>212</xdr:row>
      <xdr:rowOff>123265</xdr:rowOff>
    </xdr:from>
    <xdr:to>
      <xdr:col>21</xdr:col>
      <xdr:colOff>448234</xdr:colOff>
      <xdr:row>229</xdr:row>
      <xdr:rowOff>67235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100852</xdr:colOff>
      <xdr:row>212</xdr:row>
      <xdr:rowOff>112059</xdr:rowOff>
    </xdr:from>
    <xdr:to>
      <xdr:col>49</xdr:col>
      <xdr:colOff>414616</xdr:colOff>
      <xdr:row>229</xdr:row>
      <xdr:rowOff>123265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212911</xdr:colOff>
      <xdr:row>230</xdr:row>
      <xdr:rowOff>0</xdr:rowOff>
    </xdr:from>
    <xdr:to>
      <xdr:col>21</xdr:col>
      <xdr:colOff>537882</xdr:colOff>
      <xdr:row>248</xdr:row>
      <xdr:rowOff>89647</xdr:rowOff>
    </xdr:to>
    <xdr:graphicFrame macro="">
      <xdr:nvGraphicFramePr>
        <xdr:cNvPr id="23" name="Диаграмма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22</xdr:col>
      <xdr:colOff>100852</xdr:colOff>
      <xdr:row>230</xdr:row>
      <xdr:rowOff>11206</xdr:rowOff>
    </xdr:from>
    <xdr:to>
      <xdr:col>44</xdr:col>
      <xdr:colOff>11204</xdr:colOff>
      <xdr:row>248</xdr:row>
      <xdr:rowOff>156882</xdr:rowOff>
    </xdr:to>
    <xdr:graphicFrame macro="">
      <xdr:nvGraphicFramePr>
        <xdr:cNvPr id="24" name="Диаграм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235323</xdr:colOff>
      <xdr:row>249</xdr:row>
      <xdr:rowOff>78441</xdr:rowOff>
    </xdr:from>
    <xdr:to>
      <xdr:col>21</xdr:col>
      <xdr:colOff>560294</xdr:colOff>
      <xdr:row>267</xdr:row>
      <xdr:rowOff>11206</xdr:rowOff>
    </xdr:to>
    <xdr:graphicFrame macro="">
      <xdr:nvGraphicFramePr>
        <xdr:cNvPr id="25" name="Диаграмма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22</xdr:col>
      <xdr:colOff>78441</xdr:colOff>
      <xdr:row>249</xdr:row>
      <xdr:rowOff>78442</xdr:rowOff>
    </xdr:from>
    <xdr:to>
      <xdr:col>43</xdr:col>
      <xdr:colOff>593912</xdr:colOff>
      <xdr:row>267</xdr:row>
      <xdr:rowOff>67235</xdr:rowOff>
    </xdr:to>
    <xdr:graphicFrame macro="">
      <xdr:nvGraphicFramePr>
        <xdr:cNvPr id="26" name="Диаграмма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49</xdr:col>
      <xdr:colOff>123263</xdr:colOff>
      <xdr:row>1</xdr:row>
      <xdr:rowOff>11205</xdr:rowOff>
    </xdr:from>
    <xdr:to>
      <xdr:col>78</xdr:col>
      <xdr:colOff>89647</xdr:colOff>
      <xdr:row>18</xdr:row>
      <xdr:rowOff>380999</xdr:rowOff>
    </xdr:to>
    <xdr:graphicFrame macro="">
      <xdr:nvGraphicFramePr>
        <xdr:cNvPr id="27" name="Диаграмма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89;&#1087;&#1077;&#1074;&#1072;&#1077;&#1084;&#1086;&#1089;&#1090;&#1100;%20%202016-2017%20%209%20&#1082;&#1083;&#1072;&#1089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1 четверть   "/>
      <sheetName val=" 2 четверть   "/>
      <sheetName val=" 3 четверть   "/>
      <sheetName val="4 четверть  "/>
      <sheetName val="годовая"/>
      <sheetName val="сравнение по четвертям"/>
      <sheetName val="сравнение с прошлым годом"/>
    </sheetNames>
    <sheetDataSet>
      <sheetData sheetId="0">
        <row r="3">
          <cell r="C3" t="str">
            <v>русский язык</v>
          </cell>
          <cell r="D3" t="str">
            <v>литература</v>
          </cell>
        </row>
        <row r="5">
          <cell r="D5">
            <v>3</v>
          </cell>
        </row>
        <row r="7">
          <cell r="D7">
            <v>5</v>
          </cell>
        </row>
        <row r="8">
          <cell r="C8">
            <v>4</v>
          </cell>
        </row>
        <row r="9">
          <cell r="H9">
            <v>3</v>
          </cell>
          <cell r="L9">
            <v>3</v>
          </cell>
        </row>
        <row r="10">
          <cell r="D10">
            <v>3</v>
          </cell>
          <cell r="H10">
            <v>3</v>
          </cell>
          <cell r="I10">
            <v>3</v>
          </cell>
          <cell r="J10">
            <v>3</v>
          </cell>
          <cell r="K10">
            <v>4</v>
          </cell>
        </row>
      </sheetData>
      <sheetData sheetId="1">
        <row r="5">
          <cell r="C5">
            <v>3</v>
          </cell>
          <cell r="D5">
            <v>3</v>
          </cell>
          <cell r="E5">
            <v>3</v>
          </cell>
          <cell r="H5">
            <v>3</v>
          </cell>
          <cell r="I5">
            <v>3</v>
          </cell>
        </row>
        <row r="6">
          <cell r="D6">
            <v>3</v>
          </cell>
          <cell r="E6">
            <v>3</v>
          </cell>
          <cell r="I6">
            <v>3</v>
          </cell>
          <cell r="K6">
            <v>3</v>
          </cell>
          <cell r="M6">
            <v>3</v>
          </cell>
          <cell r="O6">
            <v>3</v>
          </cell>
        </row>
        <row r="7">
          <cell r="C7">
            <v>4</v>
          </cell>
          <cell r="D7">
            <v>5</v>
          </cell>
        </row>
        <row r="8">
          <cell r="C8">
            <v>4</v>
          </cell>
          <cell r="D8">
            <v>4</v>
          </cell>
        </row>
        <row r="9">
          <cell r="E9">
            <v>3</v>
          </cell>
          <cell r="H9">
            <v>3</v>
          </cell>
        </row>
        <row r="10">
          <cell r="D10">
            <v>3</v>
          </cell>
          <cell r="G10">
            <v>3</v>
          </cell>
          <cell r="H10">
            <v>3</v>
          </cell>
          <cell r="J10">
            <v>4</v>
          </cell>
          <cell r="L10">
            <v>3</v>
          </cell>
        </row>
        <row r="11">
          <cell r="E11">
            <v>4</v>
          </cell>
          <cell r="H11">
            <v>3</v>
          </cell>
          <cell r="J11">
            <v>4</v>
          </cell>
          <cell r="L11">
            <v>4</v>
          </cell>
          <cell r="O11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7"/>
  <sheetViews>
    <sheetView tabSelected="1" zoomScale="60" zoomScaleNormal="60" workbookViewId="0">
      <selection activeCell="Q11" sqref="Q11"/>
    </sheetView>
  </sheetViews>
  <sheetFormatPr defaultRowHeight="18.75"/>
  <cols>
    <col min="1" max="1" width="9.140625" style="1"/>
    <col min="2" max="2" width="26" style="1" customWidth="1"/>
    <col min="3" max="4" width="9.42578125" style="1" bestFit="1" customWidth="1"/>
    <col min="5" max="6" width="12.5703125" style="1" bestFit="1" customWidth="1"/>
    <col min="7" max="16" width="9.28515625" style="1" customWidth="1"/>
    <col min="17" max="17" width="9.42578125" style="1" bestFit="1" customWidth="1"/>
    <col min="18" max="18" width="11.7109375" style="1" customWidth="1"/>
    <col min="19" max="19" width="19.42578125" style="1" customWidth="1"/>
    <col min="20" max="21" width="9.42578125" style="1" bestFit="1" customWidth="1"/>
    <col min="22" max="23" width="9.28515625" style="1" customWidth="1"/>
    <col min="24" max="24" width="9.28515625" style="1" bestFit="1" customWidth="1"/>
    <col min="25" max="25" width="10.5703125" style="3" bestFit="1" customWidth="1"/>
    <col min="26" max="29" width="9.140625" style="1"/>
    <col min="30" max="30" width="15.28515625" style="1" customWidth="1"/>
    <col min="31" max="16384" width="9.140625" style="1"/>
  </cols>
  <sheetData>
    <row r="1" spans="1:32" s="9" customFormat="1" ht="23.25">
      <c r="A1" s="11"/>
      <c r="B1" s="11" t="s">
        <v>0</v>
      </c>
      <c r="C1" s="11"/>
      <c r="D1" s="11" t="s">
        <v>69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68</v>
      </c>
      <c r="S1" s="11" t="s">
        <v>67</v>
      </c>
      <c r="T1" s="64" t="s">
        <v>66</v>
      </c>
      <c r="U1" s="64"/>
      <c r="V1" s="64"/>
      <c r="W1" s="64"/>
      <c r="X1" s="64"/>
      <c r="Y1" s="11"/>
      <c r="Z1" s="11"/>
      <c r="AA1" s="11"/>
      <c r="AB1" s="11"/>
      <c r="AC1" s="11"/>
      <c r="AD1" s="11"/>
      <c r="AE1" s="11"/>
      <c r="AF1" s="11"/>
    </row>
    <row r="2" spans="1:32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1"/>
      <c r="Z2" s="12"/>
      <c r="AA2" s="12"/>
      <c r="AB2" s="12"/>
      <c r="AC2" s="12"/>
      <c r="AD2" s="12"/>
      <c r="AE2" s="12"/>
      <c r="AF2" s="12"/>
    </row>
    <row r="3" spans="1:32" s="2" customFormat="1" ht="99.75" customHeight="1" thickBot="1">
      <c r="A3" s="13"/>
      <c r="B3" s="13"/>
      <c r="C3" s="31" t="s">
        <v>1</v>
      </c>
      <c r="D3" s="31" t="s">
        <v>2</v>
      </c>
      <c r="E3" s="31" t="s">
        <v>62</v>
      </c>
      <c r="F3" s="31" t="s">
        <v>63</v>
      </c>
      <c r="G3" s="31" t="s">
        <v>3</v>
      </c>
      <c r="H3" s="31" t="s">
        <v>64</v>
      </c>
      <c r="I3" s="31" t="s">
        <v>4</v>
      </c>
      <c r="J3" s="31" t="s">
        <v>5</v>
      </c>
      <c r="K3" s="31" t="s">
        <v>6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70</v>
      </c>
      <c r="Q3" s="31" t="s">
        <v>71</v>
      </c>
      <c r="R3" s="31" t="s">
        <v>65</v>
      </c>
      <c r="S3" s="13"/>
      <c r="T3" s="14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</row>
    <row r="4" spans="1:32" ht="16.5" thickBot="1">
      <c r="A4" s="16">
        <v>1</v>
      </c>
      <c r="B4" s="17" t="s">
        <v>38</v>
      </c>
      <c r="C4" s="30">
        <v>4</v>
      </c>
      <c r="D4" s="30">
        <v>4</v>
      </c>
      <c r="E4" s="30">
        <v>5</v>
      </c>
      <c r="F4" s="30">
        <v>5</v>
      </c>
      <c r="G4" s="30">
        <v>5</v>
      </c>
      <c r="H4" s="30">
        <v>4</v>
      </c>
      <c r="I4" s="30">
        <v>5</v>
      </c>
      <c r="J4" s="30">
        <v>5</v>
      </c>
      <c r="K4" s="30">
        <v>4</v>
      </c>
      <c r="L4" s="30">
        <v>4</v>
      </c>
      <c r="M4" s="30">
        <v>5</v>
      </c>
      <c r="N4" s="30">
        <v>5</v>
      </c>
      <c r="O4" s="30">
        <v>5</v>
      </c>
      <c r="P4" s="30"/>
      <c r="Q4" s="30"/>
      <c r="R4" s="30">
        <v>5</v>
      </c>
      <c r="S4" s="13"/>
      <c r="T4" s="19">
        <f t="shared" ref="T4:T20" si="0">AVERAGE(C4:R4)</f>
        <v>4.6428571428571432</v>
      </c>
      <c r="U4" s="20">
        <f t="shared" ref="U4:U20" si="1">COUNTIF(C4:R4,2)</f>
        <v>0</v>
      </c>
      <c r="V4" s="20">
        <f t="shared" ref="V4:V20" si="2">COUNTIF(C4:R4,3)</f>
        <v>0</v>
      </c>
      <c r="W4" s="20">
        <f t="shared" ref="W4:W20" si="3">COUNTIF(C4:R4,4)</f>
        <v>5</v>
      </c>
      <c r="X4" s="20">
        <f t="shared" ref="X4:X20" si="4">COUNTIF(C4:R4,5)</f>
        <v>9</v>
      </c>
      <c r="Y4" s="21" t="str">
        <f t="shared" ref="Y4:Y20" si="5">IF(U4&gt;=1,"неудов",IF(V4&gt;=1,"удов",IF(W4&gt;=1,"хорошо",IF(X4&gt;=1,"отлично "))))</f>
        <v>хорошо</v>
      </c>
      <c r="Z4" s="20">
        <f t="shared" ref="Z4:Z27" si="6">RANK(T4,$T$4:$T$28)</f>
        <v>5</v>
      </c>
      <c r="AA4" s="15"/>
    </row>
    <row r="5" spans="1:32" ht="16.5" thickBot="1">
      <c r="A5" s="16">
        <v>2</v>
      </c>
      <c r="B5" s="18" t="s">
        <v>39</v>
      </c>
      <c r="C5" s="30">
        <v>3</v>
      </c>
      <c r="D5" s="30">
        <v>3</v>
      </c>
      <c r="E5" s="30">
        <v>3</v>
      </c>
      <c r="F5" s="30">
        <v>4</v>
      </c>
      <c r="G5" s="30">
        <v>3</v>
      </c>
      <c r="H5" s="30">
        <v>3</v>
      </c>
      <c r="I5" s="30">
        <v>3</v>
      </c>
      <c r="J5" s="30">
        <v>4</v>
      </c>
      <c r="K5" s="30">
        <v>3</v>
      </c>
      <c r="L5" s="30">
        <v>4</v>
      </c>
      <c r="M5" s="30">
        <v>4</v>
      </c>
      <c r="N5" s="30">
        <v>4</v>
      </c>
      <c r="O5" s="30">
        <v>5</v>
      </c>
      <c r="P5" s="30"/>
      <c r="Q5" s="30"/>
      <c r="R5" s="30">
        <v>4</v>
      </c>
      <c r="S5" s="13"/>
      <c r="T5" s="19">
        <f t="shared" si="0"/>
        <v>3.5714285714285716</v>
      </c>
      <c r="U5" s="20">
        <f t="shared" si="1"/>
        <v>0</v>
      </c>
      <c r="V5" s="20">
        <f t="shared" si="2"/>
        <v>7</v>
      </c>
      <c r="W5" s="20">
        <f t="shared" si="3"/>
        <v>6</v>
      </c>
      <c r="X5" s="20">
        <f t="shared" si="4"/>
        <v>1</v>
      </c>
      <c r="Y5" s="21" t="str">
        <f t="shared" si="5"/>
        <v>удов</v>
      </c>
      <c r="Z5" s="20">
        <f t="shared" si="6"/>
        <v>17</v>
      </c>
      <c r="AA5" s="15"/>
    </row>
    <row r="6" spans="1:32" ht="16.5" thickBot="1">
      <c r="A6" s="16">
        <v>3</v>
      </c>
      <c r="B6" s="18" t="s">
        <v>40</v>
      </c>
      <c r="C6" s="30">
        <v>3</v>
      </c>
      <c r="D6" s="30">
        <v>3</v>
      </c>
      <c r="E6" s="30">
        <v>3</v>
      </c>
      <c r="F6" s="30">
        <v>3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4</v>
      </c>
      <c r="N6" s="30">
        <v>3</v>
      </c>
      <c r="O6" s="30">
        <v>4</v>
      </c>
      <c r="P6" s="30"/>
      <c r="Q6" s="30"/>
      <c r="R6" s="30">
        <v>3</v>
      </c>
      <c r="S6" s="13"/>
      <c r="T6" s="19">
        <f t="shared" si="0"/>
        <v>3.1428571428571428</v>
      </c>
      <c r="U6" s="20">
        <f t="shared" si="1"/>
        <v>0</v>
      </c>
      <c r="V6" s="20">
        <f t="shared" si="2"/>
        <v>12</v>
      </c>
      <c r="W6" s="20">
        <f t="shared" si="3"/>
        <v>2</v>
      </c>
      <c r="X6" s="20">
        <f t="shared" si="4"/>
        <v>0</v>
      </c>
      <c r="Y6" s="21" t="str">
        <f t="shared" si="5"/>
        <v>удов</v>
      </c>
      <c r="Z6" s="20">
        <f t="shared" si="6"/>
        <v>24</v>
      </c>
      <c r="AA6" s="15"/>
    </row>
    <row r="7" spans="1:32" ht="16.5" thickBot="1">
      <c r="A7" s="16">
        <v>4</v>
      </c>
      <c r="B7" s="18" t="s">
        <v>41</v>
      </c>
      <c r="C7" s="30">
        <v>5</v>
      </c>
      <c r="D7" s="30">
        <v>5</v>
      </c>
      <c r="E7" s="30">
        <v>5</v>
      </c>
      <c r="F7" s="30">
        <v>5</v>
      </c>
      <c r="G7" s="30">
        <v>5</v>
      </c>
      <c r="H7" s="30">
        <v>5</v>
      </c>
      <c r="I7" s="30">
        <v>5</v>
      </c>
      <c r="J7" s="30">
        <v>5</v>
      </c>
      <c r="K7" s="30">
        <v>5</v>
      </c>
      <c r="L7" s="30">
        <v>5</v>
      </c>
      <c r="M7" s="30">
        <v>5</v>
      </c>
      <c r="N7" s="30">
        <v>5</v>
      </c>
      <c r="O7" s="30">
        <v>5</v>
      </c>
      <c r="P7" s="30">
        <v>5</v>
      </c>
      <c r="Q7" s="30">
        <v>5</v>
      </c>
      <c r="R7" s="30">
        <v>5</v>
      </c>
      <c r="S7" s="13"/>
      <c r="T7" s="19">
        <f t="shared" si="0"/>
        <v>5</v>
      </c>
      <c r="U7" s="20">
        <f t="shared" si="1"/>
        <v>0</v>
      </c>
      <c r="V7" s="20">
        <f t="shared" si="2"/>
        <v>0</v>
      </c>
      <c r="W7" s="20">
        <f t="shared" si="3"/>
        <v>0</v>
      </c>
      <c r="X7" s="20">
        <f t="shared" si="4"/>
        <v>16</v>
      </c>
      <c r="Y7" s="21" t="str">
        <f t="shared" si="5"/>
        <v xml:space="preserve">отлично </v>
      </c>
      <c r="Z7" s="20">
        <f t="shared" si="6"/>
        <v>1</v>
      </c>
      <c r="AA7" s="15"/>
    </row>
    <row r="8" spans="1:32" ht="16.5" thickBot="1">
      <c r="A8" s="16">
        <v>5</v>
      </c>
      <c r="B8" s="18" t="s">
        <v>42</v>
      </c>
      <c r="C8" s="30">
        <v>4</v>
      </c>
      <c r="D8" s="30">
        <v>4</v>
      </c>
      <c r="E8" s="30">
        <v>4</v>
      </c>
      <c r="F8" s="30">
        <v>4</v>
      </c>
      <c r="G8" s="30">
        <v>4</v>
      </c>
      <c r="H8" s="30">
        <v>5</v>
      </c>
      <c r="I8" s="30">
        <v>5</v>
      </c>
      <c r="J8" s="30">
        <v>4</v>
      </c>
      <c r="K8" s="30">
        <v>5</v>
      </c>
      <c r="L8" s="30">
        <v>5</v>
      </c>
      <c r="M8" s="30">
        <v>5</v>
      </c>
      <c r="N8" s="30">
        <v>5</v>
      </c>
      <c r="O8" s="30">
        <v>5</v>
      </c>
      <c r="P8" s="30"/>
      <c r="Q8" s="30"/>
      <c r="R8" s="30">
        <v>5</v>
      </c>
      <c r="S8" s="13"/>
      <c r="T8" s="19">
        <f t="shared" si="0"/>
        <v>4.5714285714285712</v>
      </c>
      <c r="U8" s="20">
        <f t="shared" si="1"/>
        <v>0</v>
      </c>
      <c r="V8" s="20">
        <f t="shared" si="2"/>
        <v>0</v>
      </c>
      <c r="W8" s="20">
        <f t="shared" si="3"/>
        <v>6</v>
      </c>
      <c r="X8" s="20">
        <f t="shared" si="4"/>
        <v>8</v>
      </c>
      <c r="Y8" s="21" t="str">
        <f t="shared" si="5"/>
        <v>хорошо</v>
      </c>
      <c r="Z8" s="20">
        <f t="shared" si="6"/>
        <v>6</v>
      </c>
      <c r="AA8" s="15"/>
    </row>
    <row r="9" spans="1:32" ht="16.5" thickBot="1">
      <c r="A9" s="16">
        <v>6</v>
      </c>
      <c r="B9" s="18" t="s">
        <v>43</v>
      </c>
      <c r="C9" s="30">
        <v>4</v>
      </c>
      <c r="D9" s="30">
        <v>4</v>
      </c>
      <c r="E9" s="30">
        <v>3</v>
      </c>
      <c r="F9" s="30">
        <v>4</v>
      </c>
      <c r="G9" s="30">
        <v>3</v>
      </c>
      <c r="H9" s="30">
        <v>4</v>
      </c>
      <c r="I9" s="30">
        <v>4</v>
      </c>
      <c r="J9" s="30">
        <v>4</v>
      </c>
      <c r="K9" s="30">
        <v>4</v>
      </c>
      <c r="L9" s="30">
        <v>4</v>
      </c>
      <c r="M9" s="30">
        <v>4</v>
      </c>
      <c r="N9" s="30">
        <v>5</v>
      </c>
      <c r="O9" s="30">
        <v>5</v>
      </c>
      <c r="P9" s="30"/>
      <c r="Q9" s="30"/>
      <c r="R9" s="30">
        <v>5</v>
      </c>
      <c r="S9" s="13"/>
      <c r="T9" s="19">
        <f t="shared" si="0"/>
        <v>4.0714285714285712</v>
      </c>
      <c r="U9" s="20">
        <f t="shared" si="1"/>
        <v>0</v>
      </c>
      <c r="V9" s="20">
        <f t="shared" si="2"/>
        <v>2</v>
      </c>
      <c r="W9" s="20">
        <f t="shared" si="3"/>
        <v>9</v>
      </c>
      <c r="X9" s="20">
        <f t="shared" si="4"/>
        <v>3</v>
      </c>
      <c r="Y9" s="21" t="str">
        <f t="shared" si="5"/>
        <v>удов</v>
      </c>
      <c r="Z9" s="20">
        <f t="shared" si="6"/>
        <v>11</v>
      </c>
      <c r="AA9" s="15"/>
    </row>
    <row r="10" spans="1:32" ht="16.5" thickBot="1">
      <c r="A10" s="16">
        <v>7</v>
      </c>
      <c r="B10" s="18" t="s">
        <v>44</v>
      </c>
      <c r="C10" s="30">
        <v>3</v>
      </c>
      <c r="D10" s="30">
        <v>3</v>
      </c>
      <c r="E10" s="30">
        <v>4</v>
      </c>
      <c r="F10" s="30">
        <v>4</v>
      </c>
      <c r="G10" s="30">
        <v>3</v>
      </c>
      <c r="H10" s="30">
        <v>3</v>
      </c>
      <c r="I10" s="30">
        <v>3</v>
      </c>
      <c r="J10" s="30">
        <v>3</v>
      </c>
      <c r="K10" s="30">
        <v>4</v>
      </c>
      <c r="L10" s="30">
        <v>4</v>
      </c>
      <c r="M10" s="30">
        <v>4</v>
      </c>
      <c r="N10" s="30">
        <v>5</v>
      </c>
      <c r="O10" s="30">
        <v>5</v>
      </c>
      <c r="P10" s="30"/>
      <c r="Q10" s="30"/>
      <c r="R10" s="30">
        <v>3</v>
      </c>
      <c r="S10" s="13"/>
      <c r="T10" s="19">
        <f t="shared" si="0"/>
        <v>3.6428571428571428</v>
      </c>
      <c r="U10" s="20">
        <f t="shared" si="1"/>
        <v>0</v>
      </c>
      <c r="V10" s="20">
        <f t="shared" si="2"/>
        <v>7</v>
      </c>
      <c r="W10" s="20">
        <f t="shared" si="3"/>
        <v>5</v>
      </c>
      <c r="X10" s="20">
        <f t="shared" si="4"/>
        <v>2</v>
      </c>
      <c r="Y10" s="21" t="str">
        <f t="shared" si="5"/>
        <v>удов</v>
      </c>
      <c r="Z10" s="20">
        <f t="shared" si="6"/>
        <v>16</v>
      </c>
      <c r="AA10" s="15"/>
    </row>
    <row r="11" spans="1:32" ht="16.5" thickBot="1">
      <c r="A11" s="16">
        <v>8</v>
      </c>
      <c r="B11" s="18" t="s">
        <v>45</v>
      </c>
      <c r="C11" s="30">
        <v>4</v>
      </c>
      <c r="D11" s="30">
        <v>4</v>
      </c>
      <c r="E11" s="30">
        <v>4</v>
      </c>
      <c r="F11" s="30">
        <v>4</v>
      </c>
      <c r="G11" s="30">
        <v>4</v>
      </c>
      <c r="H11" s="30">
        <v>4</v>
      </c>
      <c r="I11" s="30">
        <v>4</v>
      </c>
      <c r="J11" s="30">
        <v>4</v>
      </c>
      <c r="K11" s="30">
        <v>3</v>
      </c>
      <c r="L11" s="30">
        <v>5</v>
      </c>
      <c r="M11" s="30">
        <v>5</v>
      </c>
      <c r="N11" s="30">
        <v>4</v>
      </c>
      <c r="O11" s="30">
        <v>4</v>
      </c>
      <c r="P11" s="30"/>
      <c r="Q11" s="30"/>
      <c r="R11" s="30">
        <v>5</v>
      </c>
      <c r="S11" s="13"/>
      <c r="T11" s="19">
        <f t="shared" si="0"/>
        <v>4.1428571428571432</v>
      </c>
      <c r="U11" s="20">
        <f t="shared" si="1"/>
        <v>0</v>
      </c>
      <c r="V11" s="20">
        <f t="shared" si="2"/>
        <v>1</v>
      </c>
      <c r="W11" s="20">
        <f t="shared" si="3"/>
        <v>10</v>
      </c>
      <c r="X11" s="20">
        <f t="shared" si="4"/>
        <v>3</v>
      </c>
      <c r="Y11" s="21" t="str">
        <f t="shared" si="5"/>
        <v>удов</v>
      </c>
      <c r="Z11" s="20">
        <f t="shared" si="6"/>
        <v>10</v>
      </c>
      <c r="AA11" s="15"/>
    </row>
    <row r="12" spans="1:32" s="3" customFormat="1" ht="19.5" thickBot="1">
      <c r="A12" s="16">
        <v>9</v>
      </c>
      <c r="B12" s="18" t="s">
        <v>46</v>
      </c>
      <c r="C12" s="30">
        <v>4</v>
      </c>
      <c r="D12" s="30">
        <v>4</v>
      </c>
      <c r="E12" s="30">
        <v>3</v>
      </c>
      <c r="F12" s="30">
        <v>3</v>
      </c>
      <c r="G12" s="30">
        <v>4</v>
      </c>
      <c r="H12" s="30">
        <v>4</v>
      </c>
      <c r="I12" s="30">
        <v>5</v>
      </c>
      <c r="J12" s="30">
        <v>4</v>
      </c>
      <c r="K12" s="30">
        <v>4</v>
      </c>
      <c r="L12" s="30">
        <v>4</v>
      </c>
      <c r="M12" s="30">
        <v>4</v>
      </c>
      <c r="N12" s="30">
        <v>4</v>
      </c>
      <c r="O12" s="30">
        <v>5</v>
      </c>
      <c r="P12" s="30"/>
      <c r="Q12" s="30"/>
      <c r="R12" s="30">
        <v>4</v>
      </c>
      <c r="S12" s="13"/>
      <c r="T12" s="19">
        <f t="shared" si="0"/>
        <v>4</v>
      </c>
      <c r="U12" s="20">
        <f t="shared" si="1"/>
        <v>0</v>
      </c>
      <c r="V12" s="20">
        <f t="shared" si="2"/>
        <v>2</v>
      </c>
      <c r="W12" s="20">
        <f t="shared" si="3"/>
        <v>10</v>
      </c>
      <c r="X12" s="20">
        <f t="shared" si="4"/>
        <v>2</v>
      </c>
      <c r="Y12" s="21" t="str">
        <f t="shared" si="5"/>
        <v>удов</v>
      </c>
      <c r="Z12" s="20">
        <f t="shared" si="6"/>
        <v>13</v>
      </c>
      <c r="AA12" s="15"/>
    </row>
    <row r="13" spans="1:32" ht="16.5" thickBot="1">
      <c r="A13" s="16">
        <v>10</v>
      </c>
      <c r="B13" s="18" t="s">
        <v>72</v>
      </c>
      <c r="C13" s="30">
        <v>3</v>
      </c>
      <c r="D13" s="30">
        <v>3</v>
      </c>
      <c r="E13" s="30">
        <v>3</v>
      </c>
      <c r="F13" s="30">
        <v>4</v>
      </c>
      <c r="G13" s="30">
        <v>3</v>
      </c>
      <c r="H13" s="30">
        <v>3</v>
      </c>
      <c r="I13" s="30">
        <v>3</v>
      </c>
      <c r="J13" s="30">
        <v>3</v>
      </c>
      <c r="K13" s="30">
        <v>3</v>
      </c>
      <c r="L13" s="30">
        <v>3</v>
      </c>
      <c r="M13" s="30">
        <v>3</v>
      </c>
      <c r="N13" s="30">
        <v>5</v>
      </c>
      <c r="O13" s="30">
        <v>5</v>
      </c>
      <c r="P13" s="30"/>
      <c r="Q13" s="30"/>
      <c r="R13" s="30">
        <v>4</v>
      </c>
      <c r="S13" s="13"/>
      <c r="T13" s="19">
        <f t="shared" si="0"/>
        <v>3.4285714285714284</v>
      </c>
      <c r="U13" s="20">
        <f t="shared" si="1"/>
        <v>0</v>
      </c>
      <c r="V13" s="20">
        <f t="shared" si="2"/>
        <v>10</v>
      </c>
      <c r="W13" s="20">
        <f t="shared" si="3"/>
        <v>2</v>
      </c>
      <c r="X13" s="20">
        <f t="shared" si="4"/>
        <v>2</v>
      </c>
      <c r="Y13" s="21" t="str">
        <f t="shared" si="5"/>
        <v>удов</v>
      </c>
      <c r="Z13" s="20">
        <f t="shared" si="6"/>
        <v>19</v>
      </c>
      <c r="AA13" s="15"/>
      <c r="AB13" s="6"/>
      <c r="AC13" s="6"/>
      <c r="AD13" s="6"/>
    </row>
    <row r="14" spans="1:32" ht="18.75" customHeight="1" thickBot="1">
      <c r="A14" s="16">
        <v>11</v>
      </c>
      <c r="B14" s="18" t="s">
        <v>47</v>
      </c>
      <c r="C14" s="30">
        <v>4</v>
      </c>
      <c r="D14" s="30">
        <v>4</v>
      </c>
      <c r="E14" s="30">
        <v>4</v>
      </c>
      <c r="F14" s="30">
        <v>5</v>
      </c>
      <c r="G14" s="30">
        <v>4</v>
      </c>
      <c r="H14" s="30">
        <v>5</v>
      </c>
      <c r="I14" s="30">
        <v>4</v>
      </c>
      <c r="J14" s="30">
        <v>4</v>
      </c>
      <c r="K14" s="30">
        <v>4</v>
      </c>
      <c r="L14" s="30">
        <v>4</v>
      </c>
      <c r="M14" s="30">
        <v>5</v>
      </c>
      <c r="N14" s="30">
        <v>4</v>
      </c>
      <c r="O14" s="30">
        <v>5</v>
      </c>
      <c r="P14" s="30"/>
      <c r="Q14" s="30"/>
      <c r="R14" s="30">
        <v>4</v>
      </c>
      <c r="S14" s="13"/>
      <c r="T14" s="19">
        <f t="shared" si="0"/>
        <v>4.2857142857142856</v>
      </c>
      <c r="U14" s="20">
        <f t="shared" si="1"/>
        <v>0</v>
      </c>
      <c r="V14" s="20">
        <f t="shared" si="2"/>
        <v>0</v>
      </c>
      <c r="W14" s="20">
        <f t="shared" si="3"/>
        <v>10</v>
      </c>
      <c r="X14" s="20">
        <f t="shared" si="4"/>
        <v>4</v>
      </c>
      <c r="Y14" s="21" t="str">
        <f t="shared" si="5"/>
        <v>хорошо</v>
      </c>
      <c r="Z14" s="20">
        <f t="shared" si="6"/>
        <v>9</v>
      </c>
      <c r="AA14" s="15"/>
      <c r="AB14" s="6"/>
      <c r="AC14" s="7"/>
      <c r="AD14" s="6"/>
    </row>
    <row r="15" spans="1:32" ht="18.75" customHeight="1" thickBot="1">
      <c r="A15" s="16">
        <v>12</v>
      </c>
      <c r="B15" s="18" t="s">
        <v>48</v>
      </c>
      <c r="C15" s="30">
        <v>3</v>
      </c>
      <c r="D15" s="30">
        <v>3</v>
      </c>
      <c r="E15" s="30">
        <v>3</v>
      </c>
      <c r="F15" s="30">
        <v>4</v>
      </c>
      <c r="G15" s="30">
        <v>3</v>
      </c>
      <c r="H15" s="30">
        <v>4</v>
      </c>
      <c r="I15" s="30">
        <v>4</v>
      </c>
      <c r="J15" s="30">
        <v>4</v>
      </c>
      <c r="K15" s="30">
        <v>3</v>
      </c>
      <c r="L15" s="30">
        <v>3</v>
      </c>
      <c r="M15" s="30">
        <v>5</v>
      </c>
      <c r="N15" s="30">
        <v>4</v>
      </c>
      <c r="O15" s="30">
        <v>3</v>
      </c>
      <c r="P15" s="30"/>
      <c r="Q15" s="30"/>
      <c r="R15" s="30">
        <v>4</v>
      </c>
      <c r="S15" s="13"/>
      <c r="T15" s="19">
        <f t="shared" si="0"/>
        <v>3.5714285714285716</v>
      </c>
      <c r="U15" s="20">
        <f t="shared" si="1"/>
        <v>0</v>
      </c>
      <c r="V15" s="20">
        <f t="shared" si="2"/>
        <v>7</v>
      </c>
      <c r="W15" s="20">
        <f t="shared" si="3"/>
        <v>6</v>
      </c>
      <c r="X15" s="20">
        <f t="shared" si="4"/>
        <v>1</v>
      </c>
      <c r="Y15" s="21" t="str">
        <f t="shared" si="5"/>
        <v>удов</v>
      </c>
      <c r="Z15" s="20">
        <f t="shared" si="6"/>
        <v>17</v>
      </c>
      <c r="AA15" s="15"/>
      <c r="AB15" s="7"/>
      <c r="AC15" s="7"/>
      <c r="AD15" s="6"/>
    </row>
    <row r="16" spans="1:32" ht="18.75" customHeight="1" thickBot="1">
      <c r="A16" s="16">
        <v>13</v>
      </c>
      <c r="B16" s="18" t="s">
        <v>49</v>
      </c>
      <c r="C16" s="30">
        <v>4</v>
      </c>
      <c r="D16" s="30">
        <v>4</v>
      </c>
      <c r="E16" s="30">
        <v>4</v>
      </c>
      <c r="F16" s="30">
        <v>5</v>
      </c>
      <c r="G16" s="30">
        <v>3</v>
      </c>
      <c r="H16" s="30">
        <v>5</v>
      </c>
      <c r="I16" s="30">
        <v>5</v>
      </c>
      <c r="J16" s="30">
        <v>4</v>
      </c>
      <c r="K16" s="30">
        <v>4</v>
      </c>
      <c r="L16" s="30">
        <v>4</v>
      </c>
      <c r="M16" s="30">
        <v>5</v>
      </c>
      <c r="N16" s="30">
        <v>4</v>
      </c>
      <c r="O16" s="30">
        <v>5</v>
      </c>
      <c r="P16" s="30"/>
      <c r="Q16" s="30"/>
      <c r="R16" s="30">
        <v>5</v>
      </c>
      <c r="S16" s="13"/>
      <c r="T16" s="19">
        <f t="shared" si="0"/>
        <v>4.3571428571428568</v>
      </c>
      <c r="U16" s="20">
        <f t="shared" si="1"/>
        <v>0</v>
      </c>
      <c r="V16" s="20">
        <f t="shared" si="2"/>
        <v>1</v>
      </c>
      <c r="W16" s="20">
        <f t="shared" si="3"/>
        <v>7</v>
      </c>
      <c r="X16" s="20">
        <f t="shared" si="4"/>
        <v>6</v>
      </c>
      <c r="Y16" s="21" t="str">
        <f t="shared" si="5"/>
        <v>удов</v>
      </c>
      <c r="Z16" s="20">
        <f t="shared" si="6"/>
        <v>8</v>
      </c>
      <c r="AA16" s="15"/>
      <c r="AB16" s="6"/>
      <c r="AC16" s="7"/>
      <c r="AD16" s="6"/>
    </row>
    <row r="17" spans="1:30" ht="18.75" customHeight="1" thickBot="1">
      <c r="A17" s="16">
        <v>14</v>
      </c>
      <c r="B17" s="18" t="s">
        <v>50</v>
      </c>
      <c r="C17" s="30">
        <v>5</v>
      </c>
      <c r="D17" s="30">
        <v>5</v>
      </c>
      <c r="E17" s="30">
        <v>5</v>
      </c>
      <c r="F17" s="30">
        <v>5</v>
      </c>
      <c r="G17" s="30">
        <v>5</v>
      </c>
      <c r="H17" s="30">
        <v>5</v>
      </c>
      <c r="I17" s="30">
        <v>5</v>
      </c>
      <c r="J17" s="30">
        <v>5</v>
      </c>
      <c r="K17" s="30">
        <v>5</v>
      </c>
      <c r="L17" s="30">
        <v>5</v>
      </c>
      <c r="M17" s="30">
        <v>5</v>
      </c>
      <c r="N17" s="30">
        <v>5</v>
      </c>
      <c r="O17" s="30">
        <v>5</v>
      </c>
      <c r="P17" s="30"/>
      <c r="Q17" s="30"/>
      <c r="R17" s="30">
        <v>5</v>
      </c>
      <c r="S17" s="13"/>
      <c r="T17" s="19">
        <f t="shared" si="0"/>
        <v>5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f t="shared" si="4"/>
        <v>14</v>
      </c>
      <c r="Y17" s="21" t="str">
        <f t="shared" si="5"/>
        <v xml:space="preserve">отлично </v>
      </c>
      <c r="Z17" s="20">
        <f t="shared" si="6"/>
        <v>1</v>
      </c>
      <c r="AA17" s="15"/>
      <c r="AB17" s="7"/>
      <c r="AC17" s="7"/>
      <c r="AD17" s="6"/>
    </row>
    <row r="18" spans="1:30" ht="16.5" thickBot="1">
      <c r="A18" s="16">
        <v>15</v>
      </c>
      <c r="B18" s="18" t="s">
        <v>51</v>
      </c>
      <c r="C18" s="30">
        <v>3</v>
      </c>
      <c r="D18" s="30">
        <v>4</v>
      </c>
      <c r="E18" s="30">
        <v>4</v>
      </c>
      <c r="F18" s="30">
        <v>4</v>
      </c>
      <c r="G18" s="30">
        <v>3</v>
      </c>
      <c r="H18" s="30">
        <v>3</v>
      </c>
      <c r="I18" s="30">
        <v>4</v>
      </c>
      <c r="J18" s="30">
        <v>4</v>
      </c>
      <c r="K18" s="30">
        <v>3</v>
      </c>
      <c r="L18" s="30">
        <v>5</v>
      </c>
      <c r="M18" s="30">
        <v>5</v>
      </c>
      <c r="N18" s="30">
        <v>5</v>
      </c>
      <c r="O18" s="30">
        <v>5</v>
      </c>
      <c r="P18" s="30"/>
      <c r="Q18" s="30"/>
      <c r="R18" s="30">
        <v>4</v>
      </c>
      <c r="S18" s="13"/>
      <c r="T18" s="19">
        <f t="shared" si="0"/>
        <v>4</v>
      </c>
      <c r="U18" s="20">
        <f t="shared" si="1"/>
        <v>0</v>
      </c>
      <c r="V18" s="20">
        <f t="shared" si="2"/>
        <v>4</v>
      </c>
      <c r="W18" s="20">
        <f t="shared" si="3"/>
        <v>6</v>
      </c>
      <c r="X18" s="20">
        <f t="shared" si="4"/>
        <v>4</v>
      </c>
      <c r="Y18" s="21" t="str">
        <f t="shared" si="5"/>
        <v>удов</v>
      </c>
      <c r="Z18" s="20">
        <f t="shared" si="6"/>
        <v>13</v>
      </c>
      <c r="AA18" s="15"/>
    </row>
    <row r="19" spans="1:30" ht="16.5" thickBot="1">
      <c r="A19" s="16">
        <v>16</v>
      </c>
      <c r="B19" s="18" t="s">
        <v>52</v>
      </c>
      <c r="C19" s="30">
        <v>3</v>
      </c>
      <c r="D19" s="30">
        <v>4</v>
      </c>
      <c r="E19" s="30">
        <v>3</v>
      </c>
      <c r="F19" s="30">
        <v>4</v>
      </c>
      <c r="G19" s="30">
        <v>4</v>
      </c>
      <c r="H19" s="30">
        <v>3</v>
      </c>
      <c r="I19" s="30">
        <v>4</v>
      </c>
      <c r="J19" s="30">
        <v>4</v>
      </c>
      <c r="K19" s="30">
        <v>4</v>
      </c>
      <c r="L19" s="30">
        <v>5</v>
      </c>
      <c r="M19" s="30">
        <v>5</v>
      </c>
      <c r="N19" s="30">
        <v>4</v>
      </c>
      <c r="O19" s="30">
        <v>5</v>
      </c>
      <c r="P19" s="30">
        <v>4</v>
      </c>
      <c r="Q19" s="30">
        <v>4</v>
      </c>
      <c r="R19" s="30">
        <v>5</v>
      </c>
      <c r="S19" s="13"/>
      <c r="T19" s="19">
        <f t="shared" si="0"/>
        <v>4.0625</v>
      </c>
      <c r="U19" s="20">
        <f t="shared" si="1"/>
        <v>0</v>
      </c>
      <c r="V19" s="20">
        <f t="shared" si="2"/>
        <v>3</v>
      </c>
      <c r="W19" s="20">
        <f t="shared" si="3"/>
        <v>9</v>
      </c>
      <c r="X19" s="20">
        <f t="shared" si="4"/>
        <v>4</v>
      </c>
      <c r="Y19" s="21" t="str">
        <f t="shared" si="5"/>
        <v>удов</v>
      </c>
      <c r="Z19" s="20">
        <f t="shared" si="6"/>
        <v>12</v>
      </c>
      <c r="AA19" s="15"/>
    </row>
    <row r="20" spans="1:30" ht="18" customHeight="1" thickBot="1">
      <c r="A20" s="16">
        <v>17</v>
      </c>
      <c r="B20" s="18" t="s">
        <v>53</v>
      </c>
      <c r="C20" s="30">
        <v>3</v>
      </c>
      <c r="D20" s="30">
        <v>3</v>
      </c>
      <c r="E20" s="30">
        <v>3</v>
      </c>
      <c r="F20" s="30">
        <v>3</v>
      </c>
      <c r="G20" s="30">
        <v>3</v>
      </c>
      <c r="H20" s="30">
        <v>3</v>
      </c>
      <c r="I20" s="30">
        <v>3</v>
      </c>
      <c r="J20" s="30">
        <v>3</v>
      </c>
      <c r="K20" s="30">
        <v>2</v>
      </c>
      <c r="L20" s="30">
        <v>3</v>
      </c>
      <c r="M20" s="30">
        <v>4</v>
      </c>
      <c r="N20" s="30">
        <v>5</v>
      </c>
      <c r="O20" s="30">
        <v>4</v>
      </c>
      <c r="P20" s="30"/>
      <c r="Q20" s="30"/>
      <c r="R20" s="30">
        <v>3</v>
      </c>
      <c r="S20" s="13"/>
      <c r="T20" s="19">
        <f t="shared" si="0"/>
        <v>3.2142857142857144</v>
      </c>
      <c r="U20" s="20">
        <f t="shared" si="1"/>
        <v>1</v>
      </c>
      <c r="V20" s="20">
        <f t="shared" si="2"/>
        <v>10</v>
      </c>
      <c r="W20" s="20">
        <f t="shared" si="3"/>
        <v>2</v>
      </c>
      <c r="X20" s="20">
        <f t="shared" si="4"/>
        <v>1</v>
      </c>
      <c r="Y20" s="21" t="str">
        <f t="shared" si="5"/>
        <v>неудов</v>
      </c>
      <c r="Z20" s="20">
        <f t="shared" si="6"/>
        <v>21</v>
      </c>
      <c r="AA20" s="15"/>
    </row>
    <row r="21" spans="1:30" ht="16.5" thickBot="1">
      <c r="A21" s="16">
        <v>18</v>
      </c>
      <c r="B21" s="18" t="s">
        <v>54</v>
      </c>
      <c r="C21" s="16">
        <v>3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4</v>
      </c>
      <c r="N21" s="16">
        <v>3</v>
      </c>
      <c r="O21" s="16">
        <v>5</v>
      </c>
      <c r="P21" s="16"/>
      <c r="Q21" s="16"/>
      <c r="R21" s="16">
        <v>3</v>
      </c>
      <c r="S21" s="16"/>
      <c r="T21" s="19">
        <f t="shared" ref="T21:T28" si="7">AVERAGE(C21:R21)</f>
        <v>3.2142857142857144</v>
      </c>
      <c r="U21" s="20">
        <f t="shared" ref="U21:U28" si="8">COUNTIF(C21:R21,2)</f>
        <v>0</v>
      </c>
      <c r="V21" s="20">
        <f t="shared" ref="V21:V28" si="9">COUNTIF(C21:R21,3)</f>
        <v>12</v>
      </c>
      <c r="W21" s="20">
        <f t="shared" ref="W21:W28" si="10">COUNTIF(C21:R21,4)</f>
        <v>1</v>
      </c>
      <c r="X21" s="20">
        <f t="shared" ref="X21:X28" si="11">COUNTIF(C21:R21,5)</f>
        <v>1</v>
      </c>
      <c r="Y21" s="21" t="str">
        <f>IF(U21&gt;=1,"неудов",IF(V21&gt;=1,"удов",IF(W21&gt;=1,"хорошо",IF(X21&gt;=1,"отлично "))))</f>
        <v>удов</v>
      </c>
      <c r="Z21" s="20">
        <f t="shared" si="6"/>
        <v>21</v>
      </c>
      <c r="AA21" s="20"/>
    </row>
    <row r="22" spans="1:30" ht="16.5" thickBot="1">
      <c r="A22" s="16">
        <v>19</v>
      </c>
      <c r="B22" s="18" t="s">
        <v>55</v>
      </c>
      <c r="C22" s="16">
        <v>3</v>
      </c>
      <c r="D22" s="16">
        <v>3</v>
      </c>
      <c r="E22" s="16">
        <v>3</v>
      </c>
      <c r="F22" s="16">
        <v>3</v>
      </c>
      <c r="G22" s="16">
        <v>3</v>
      </c>
      <c r="H22" s="16">
        <v>3</v>
      </c>
      <c r="I22" s="16">
        <v>3</v>
      </c>
      <c r="J22" s="16">
        <v>3</v>
      </c>
      <c r="K22" s="16">
        <v>3</v>
      </c>
      <c r="L22" s="16">
        <v>3</v>
      </c>
      <c r="M22" s="16">
        <v>4</v>
      </c>
      <c r="N22" s="16">
        <v>4</v>
      </c>
      <c r="O22" s="16">
        <v>4</v>
      </c>
      <c r="P22" s="16"/>
      <c r="Q22" s="16"/>
      <c r="R22" s="16">
        <v>3</v>
      </c>
      <c r="S22" s="16"/>
      <c r="T22" s="19">
        <f t="shared" si="7"/>
        <v>3.2142857142857144</v>
      </c>
      <c r="U22" s="20">
        <f t="shared" si="8"/>
        <v>0</v>
      </c>
      <c r="V22" s="20">
        <f t="shared" si="9"/>
        <v>11</v>
      </c>
      <c r="W22" s="20">
        <f t="shared" si="10"/>
        <v>3</v>
      </c>
      <c r="X22" s="20">
        <f t="shared" si="11"/>
        <v>0</v>
      </c>
      <c r="Y22" s="21" t="str">
        <f t="shared" ref="Y22:Y28" si="12">IF(U22&gt;=1,"неудов",IF(V22&gt;=1,"удов",IF(W22&gt;=1,"хорошо",IF(X22&gt;=1,"отлично "))))</f>
        <v>удов</v>
      </c>
      <c r="Z22" s="20">
        <f t="shared" si="6"/>
        <v>21</v>
      </c>
      <c r="AA22" s="20"/>
    </row>
    <row r="23" spans="1:30" ht="16.5" thickBot="1">
      <c r="A23" s="16">
        <v>20</v>
      </c>
      <c r="B23" s="18" t="s">
        <v>56</v>
      </c>
      <c r="C23" s="16">
        <v>5</v>
      </c>
      <c r="D23" s="16">
        <v>5</v>
      </c>
      <c r="E23" s="16">
        <v>5</v>
      </c>
      <c r="F23" s="16">
        <v>5</v>
      </c>
      <c r="G23" s="16">
        <v>5</v>
      </c>
      <c r="H23" s="16">
        <v>5</v>
      </c>
      <c r="I23" s="16">
        <v>5</v>
      </c>
      <c r="J23" s="16">
        <v>5</v>
      </c>
      <c r="K23" s="16">
        <v>5</v>
      </c>
      <c r="L23" s="16">
        <v>5</v>
      </c>
      <c r="M23" s="16">
        <v>5</v>
      </c>
      <c r="N23" s="16">
        <v>5</v>
      </c>
      <c r="O23" s="16">
        <v>5</v>
      </c>
      <c r="P23" s="16"/>
      <c r="Q23" s="16"/>
      <c r="R23" s="16">
        <v>5</v>
      </c>
      <c r="S23" s="16"/>
      <c r="T23" s="19">
        <f t="shared" si="7"/>
        <v>5</v>
      </c>
      <c r="U23" s="20">
        <f t="shared" si="8"/>
        <v>0</v>
      </c>
      <c r="V23" s="20">
        <f t="shared" si="9"/>
        <v>0</v>
      </c>
      <c r="W23" s="20">
        <f t="shared" si="10"/>
        <v>0</v>
      </c>
      <c r="X23" s="20">
        <f t="shared" si="11"/>
        <v>14</v>
      </c>
      <c r="Y23" s="21" t="str">
        <f t="shared" si="12"/>
        <v xml:space="preserve">отлично </v>
      </c>
      <c r="Z23" s="20">
        <f t="shared" si="6"/>
        <v>1</v>
      </c>
      <c r="AA23" s="20"/>
    </row>
    <row r="24" spans="1:30" ht="16.5" thickBot="1">
      <c r="A24" s="16">
        <v>21</v>
      </c>
      <c r="B24" s="18" t="s">
        <v>57</v>
      </c>
      <c r="C24" s="16">
        <v>4</v>
      </c>
      <c r="D24" s="16">
        <v>5</v>
      </c>
      <c r="E24" s="16">
        <v>5</v>
      </c>
      <c r="F24" s="16">
        <v>5</v>
      </c>
      <c r="G24" s="16">
        <v>4</v>
      </c>
      <c r="H24" s="16">
        <v>5</v>
      </c>
      <c r="I24" s="16">
        <v>5</v>
      </c>
      <c r="J24" s="16">
        <v>5</v>
      </c>
      <c r="K24" s="16">
        <v>5</v>
      </c>
      <c r="L24" s="16">
        <v>5</v>
      </c>
      <c r="M24" s="16">
        <v>5</v>
      </c>
      <c r="N24" s="16">
        <v>5</v>
      </c>
      <c r="O24" s="16">
        <v>5</v>
      </c>
      <c r="P24" s="16">
        <v>4</v>
      </c>
      <c r="Q24" s="16">
        <v>4</v>
      </c>
      <c r="R24" s="16">
        <v>5</v>
      </c>
      <c r="S24" s="16"/>
      <c r="T24" s="19">
        <f t="shared" si="7"/>
        <v>4.75</v>
      </c>
      <c r="U24" s="20">
        <f t="shared" si="8"/>
        <v>0</v>
      </c>
      <c r="V24" s="20">
        <f t="shared" si="9"/>
        <v>0</v>
      </c>
      <c r="W24" s="20">
        <f t="shared" si="10"/>
        <v>4</v>
      </c>
      <c r="X24" s="20">
        <f t="shared" si="11"/>
        <v>12</v>
      </c>
      <c r="Y24" s="21" t="str">
        <f t="shared" si="12"/>
        <v>хорошо</v>
      </c>
      <c r="Z24" s="20">
        <f t="shared" si="6"/>
        <v>4</v>
      </c>
      <c r="AA24" s="20"/>
    </row>
    <row r="25" spans="1:30" ht="16.5" thickBot="1">
      <c r="A25" s="16">
        <v>22</v>
      </c>
      <c r="B25" s="18" t="s">
        <v>58</v>
      </c>
      <c r="C25" s="16">
        <v>3</v>
      </c>
      <c r="D25" s="16">
        <v>3</v>
      </c>
      <c r="E25" s="16">
        <v>3</v>
      </c>
      <c r="F25" s="16">
        <v>3</v>
      </c>
      <c r="G25" s="16">
        <v>2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4</v>
      </c>
      <c r="O25" s="16">
        <v>3</v>
      </c>
      <c r="P25" s="16"/>
      <c r="Q25" s="16"/>
      <c r="R25" s="16">
        <v>3</v>
      </c>
      <c r="S25" s="16"/>
      <c r="T25" s="19">
        <f t="shared" si="7"/>
        <v>3</v>
      </c>
      <c r="U25" s="20">
        <f t="shared" si="8"/>
        <v>1</v>
      </c>
      <c r="V25" s="20">
        <f t="shared" si="9"/>
        <v>12</v>
      </c>
      <c r="W25" s="20">
        <f t="shared" si="10"/>
        <v>1</v>
      </c>
      <c r="X25" s="20">
        <f t="shared" si="11"/>
        <v>0</v>
      </c>
      <c r="Y25" s="21" t="str">
        <f t="shared" si="12"/>
        <v>неудов</v>
      </c>
      <c r="Z25" s="20">
        <f t="shared" si="6"/>
        <v>25</v>
      </c>
      <c r="AA25" s="20"/>
    </row>
    <row r="26" spans="1:30" ht="16.5" thickBot="1">
      <c r="A26" s="16">
        <v>23</v>
      </c>
      <c r="B26" s="18" t="s">
        <v>59</v>
      </c>
      <c r="C26" s="16">
        <v>3</v>
      </c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5</v>
      </c>
      <c r="O26" s="16">
        <v>5</v>
      </c>
      <c r="P26" s="16"/>
      <c r="Q26" s="16"/>
      <c r="R26" s="16">
        <v>3</v>
      </c>
      <c r="S26" s="16"/>
      <c r="T26" s="19">
        <f t="shared" si="7"/>
        <v>3.2857142857142856</v>
      </c>
      <c r="U26" s="20">
        <f t="shared" si="8"/>
        <v>0</v>
      </c>
      <c r="V26" s="20">
        <f t="shared" si="9"/>
        <v>12</v>
      </c>
      <c r="W26" s="20">
        <f t="shared" si="10"/>
        <v>0</v>
      </c>
      <c r="X26" s="20">
        <f t="shared" si="11"/>
        <v>2</v>
      </c>
      <c r="Y26" s="21" t="str">
        <f t="shared" si="12"/>
        <v>удов</v>
      </c>
      <c r="Z26" s="20">
        <f t="shared" si="6"/>
        <v>20</v>
      </c>
      <c r="AA26" s="20"/>
    </row>
    <row r="27" spans="1:30" ht="16.5" thickBot="1">
      <c r="A27" s="16">
        <v>24</v>
      </c>
      <c r="B27" s="18" t="s">
        <v>60</v>
      </c>
      <c r="C27" s="16">
        <v>4</v>
      </c>
      <c r="D27" s="16">
        <v>4</v>
      </c>
      <c r="E27" s="16">
        <v>5</v>
      </c>
      <c r="F27" s="16">
        <v>5</v>
      </c>
      <c r="G27" s="16">
        <v>4</v>
      </c>
      <c r="H27" s="16">
        <v>5</v>
      </c>
      <c r="I27" s="16">
        <v>5</v>
      </c>
      <c r="J27" s="16">
        <v>4</v>
      </c>
      <c r="K27" s="16">
        <v>3</v>
      </c>
      <c r="L27" s="16">
        <v>5</v>
      </c>
      <c r="M27" s="16">
        <v>5</v>
      </c>
      <c r="N27" s="16">
        <v>4</v>
      </c>
      <c r="O27" s="16">
        <v>5</v>
      </c>
      <c r="P27" s="16"/>
      <c r="Q27" s="16"/>
      <c r="R27" s="16">
        <v>4</v>
      </c>
      <c r="S27" s="16"/>
      <c r="T27" s="19">
        <f t="shared" si="7"/>
        <v>4.4285714285714288</v>
      </c>
      <c r="U27" s="20">
        <f t="shared" si="8"/>
        <v>0</v>
      </c>
      <c r="V27" s="20">
        <f t="shared" si="9"/>
        <v>1</v>
      </c>
      <c r="W27" s="20">
        <f t="shared" si="10"/>
        <v>6</v>
      </c>
      <c r="X27" s="20">
        <f t="shared" si="11"/>
        <v>7</v>
      </c>
      <c r="Y27" s="21" t="str">
        <f t="shared" si="12"/>
        <v>удов</v>
      </c>
      <c r="Z27" s="20">
        <f t="shared" si="6"/>
        <v>7</v>
      </c>
      <c r="AA27" s="20"/>
    </row>
    <row r="28" spans="1:30" ht="16.5" thickBot="1">
      <c r="A28" s="16">
        <v>25</v>
      </c>
      <c r="B28" s="18" t="s">
        <v>61</v>
      </c>
      <c r="C28" s="16">
        <v>3</v>
      </c>
      <c r="D28" s="16">
        <v>3</v>
      </c>
      <c r="E28" s="16">
        <v>3</v>
      </c>
      <c r="F28" s="16">
        <v>4</v>
      </c>
      <c r="G28" s="16">
        <v>4</v>
      </c>
      <c r="H28" s="16">
        <v>3</v>
      </c>
      <c r="I28" s="16">
        <v>3</v>
      </c>
      <c r="J28" s="16">
        <v>4</v>
      </c>
      <c r="K28" s="16">
        <v>4</v>
      </c>
      <c r="L28" s="16">
        <v>5</v>
      </c>
      <c r="M28" s="16">
        <v>4</v>
      </c>
      <c r="N28" s="16">
        <v>5</v>
      </c>
      <c r="O28" s="16">
        <v>5</v>
      </c>
      <c r="P28" s="16"/>
      <c r="Q28" s="16"/>
      <c r="R28" s="16">
        <v>5</v>
      </c>
      <c r="S28" s="16"/>
      <c r="T28" s="19">
        <f t="shared" si="7"/>
        <v>3.9285714285714284</v>
      </c>
      <c r="U28" s="20">
        <f t="shared" si="8"/>
        <v>0</v>
      </c>
      <c r="V28" s="20">
        <f t="shared" si="9"/>
        <v>5</v>
      </c>
      <c r="W28" s="20">
        <f t="shared" si="10"/>
        <v>5</v>
      </c>
      <c r="X28" s="20">
        <f t="shared" si="11"/>
        <v>4</v>
      </c>
      <c r="Y28" s="21" t="str">
        <f t="shared" si="12"/>
        <v>удов</v>
      </c>
      <c r="Z28" s="20">
        <f>RANK(T28,$T$4:$T$28)</f>
        <v>15</v>
      </c>
      <c r="AA28" s="20"/>
    </row>
    <row r="29" spans="1:30" ht="15.75">
      <c r="A29" s="65" t="s">
        <v>18</v>
      </c>
      <c r="B29" s="66"/>
      <c r="C29" s="22">
        <f t="shared" ref="C29:R29" si="13">AVERAGE(C4:C28)</f>
        <v>3.6</v>
      </c>
      <c r="D29" s="22">
        <f t="shared" si="13"/>
        <v>3.72</v>
      </c>
      <c r="E29" s="22">
        <f t="shared" si="13"/>
        <v>3.72</v>
      </c>
      <c r="F29" s="22">
        <f t="shared" si="13"/>
        <v>4.04</v>
      </c>
      <c r="G29" s="22">
        <f t="shared" si="13"/>
        <v>3.6</v>
      </c>
      <c r="H29" s="22">
        <f t="shared" si="13"/>
        <v>3.84</v>
      </c>
      <c r="I29" s="22">
        <f t="shared" si="13"/>
        <v>3.96</v>
      </c>
      <c r="J29" s="22">
        <f t="shared" si="13"/>
        <v>3.88</v>
      </c>
      <c r="K29" s="22">
        <f t="shared" si="13"/>
        <v>3.68</v>
      </c>
      <c r="L29" s="22">
        <f t="shared" si="13"/>
        <v>4.08</v>
      </c>
      <c r="M29" s="22">
        <f t="shared" si="13"/>
        <v>4.4000000000000004</v>
      </c>
      <c r="N29" s="22">
        <f t="shared" si="13"/>
        <v>4.4400000000000004</v>
      </c>
      <c r="O29" s="22">
        <f t="shared" si="13"/>
        <v>4.68</v>
      </c>
      <c r="P29" s="22">
        <f t="shared" si="13"/>
        <v>4.333333333333333</v>
      </c>
      <c r="Q29" s="22">
        <f t="shared" si="13"/>
        <v>4.333333333333333</v>
      </c>
      <c r="R29" s="22">
        <f t="shared" si="13"/>
        <v>4.16</v>
      </c>
      <c r="S29" s="22" t="e">
        <f t="shared" ref="S29" si="14">AVERAGE(S21:S28)</f>
        <v>#DIV/0!</v>
      </c>
      <c r="T29" s="23" t="e">
        <f>AVERAGE(C29:S29)</f>
        <v>#DIV/0!</v>
      </c>
      <c r="U29" s="21"/>
      <c r="V29" s="21"/>
      <c r="W29" s="21"/>
      <c r="X29" s="21"/>
      <c r="Y29" s="21"/>
      <c r="Z29" s="21"/>
      <c r="AA29" s="21"/>
    </row>
    <row r="30" spans="1:30" ht="15.75">
      <c r="A30" s="53" t="s">
        <v>19</v>
      </c>
      <c r="B30" s="54"/>
      <c r="C30" s="21">
        <f t="shared" ref="C30:O30" si="15">COUNTIF(C4:C28,"=5")</f>
        <v>3</v>
      </c>
      <c r="D30" s="21">
        <f t="shared" si="15"/>
        <v>4</v>
      </c>
      <c r="E30" s="21">
        <f t="shared" si="15"/>
        <v>6</v>
      </c>
      <c r="F30" s="21">
        <f t="shared" si="15"/>
        <v>8</v>
      </c>
      <c r="G30" s="21">
        <f t="shared" si="15"/>
        <v>4</v>
      </c>
      <c r="H30" s="21">
        <f t="shared" si="15"/>
        <v>8</v>
      </c>
      <c r="I30" s="21">
        <f t="shared" si="15"/>
        <v>9</v>
      </c>
      <c r="J30" s="21">
        <f t="shared" si="15"/>
        <v>5</v>
      </c>
      <c r="K30" s="21">
        <f t="shared" si="15"/>
        <v>5</v>
      </c>
      <c r="L30" s="21">
        <f t="shared" si="15"/>
        <v>10</v>
      </c>
      <c r="M30" s="21">
        <f t="shared" si="15"/>
        <v>13</v>
      </c>
      <c r="N30" s="21">
        <f t="shared" si="15"/>
        <v>13</v>
      </c>
      <c r="O30" s="21">
        <f t="shared" si="15"/>
        <v>19</v>
      </c>
      <c r="P30" s="21">
        <f t="shared" ref="P30:R30" si="16">COUNTIF(P4:P28,"=5")</f>
        <v>1</v>
      </c>
      <c r="Q30" s="21">
        <f t="shared" si="16"/>
        <v>1</v>
      </c>
      <c r="R30" s="21">
        <f t="shared" si="16"/>
        <v>11</v>
      </c>
      <c r="S30" s="21">
        <f t="shared" ref="S30" si="17">COUNTIF(S21:S28,"=5")</f>
        <v>0</v>
      </c>
      <c r="T30" s="21"/>
      <c r="U30" s="20"/>
      <c r="V30" s="20"/>
      <c r="W30" s="20"/>
      <c r="X30" s="20"/>
      <c r="Y30" s="20"/>
      <c r="Z30" s="20"/>
      <c r="AA30" s="20"/>
    </row>
    <row r="31" spans="1:30" ht="15.75">
      <c r="A31" s="53" t="s">
        <v>20</v>
      </c>
      <c r="B31" s="54"/>
      <c r="C31" s="21">
        <f t="shared" ref="C31:O31" si="18">COUNTIF(C4:C28,"=4")</f>
        <v>9</v>
      </c>
      <c r="D31" s="21">
        <f t="shared" si="18"/>
        <v>10</v>
      </c>
      <c r="E31" s="21">
        <f t="shared" si="18"/>
        <v>6</v>
      </c>
      <c r="F31" s="21">
        <f t="shared" si="18"/>
        <v>10</v>
      </c>
      <c r="G31" s="21">
        <f t="shared" si="18"/>
        <v>8</v>
      </c>
      <c r="H31" s="21">
        <f t="shared" si="18"/>
        <v>5</v>
      </c>
      <c r="I31" s="21">
        <f t="shared" si="18"/>
        <v>6</v>
      </c>
      <c r="J31" s="21">
        <f t="shared" si="18"/>
        <v>12</v>
      </c>
      <c r="K31" s="21">
        <f t="shared" si="18"/>
        <v>8</v>
      </c>
      <c r="L31" s="21">
        <f t="shared" si="18"/>
        <v>7</v>
      </c>
      <c r="M31" s="21">
        <f t="shared" si="18"/>
        <v>9</v>
      </c>
      <c r="N31" s="21">
        <f t="shared" si="18"/>
        <v>10</v>
      </c>
      <c r="O31" s="21">
        <f t="shared" si="18"/>
        <v>4</v>
      </c>
      <c r="P31" s="21">
        <f t="shared" ref="P31:R31" si="19">COUNTIF(P4:P28,"=4")</f>
        <v>2</v>
      </c>
      <c r="Q31" s="21">
        <f t="shared" si="19"/>
        <v>2</v>
      </c>
      <c r="R31" s="21">
        <f t="shared" si="19"/>
        <v>7</v>
      </c>
      <c r="S31" s="21">
        <f t="shared" ref="S31" si="20">COUNTIF(S21:S28,"=4")</f>
        <v>0</v>
      </c>
      <c r="T31" s="59" t="s">
        <v>21</v>
      </c>
      <c r="U31" s="59"/>
      <c r="V31" s="24">
        <v>3</v>
      </c>
      <c r="W31" s="25">
        <f>V31/SUM($V$31:$V$34)</f>
        <v>0.12</v>
      </c>
      <c r="X31" s="60" t="s">
        <v>22</v>
      </c>
      <c r="Y31" s="61"/>
      <c r="Z31" s="58">
        <f>SUM(V31:V33)/SUM(V31:V34)</f>
        <v>0.92</v>
      </c>
      <c r="AA31" s="58"/>
    </row>
    <row r="32" spans="1:30" ht="15.75">
      <c r="A32" s="53" t="s">
        <v>23</v>
      </c>
      <c r="B32" s="54"/>
      <c r="C32" s="21">
        <f t="shared" ref="C32:O32" si="21">COUNTIF(C4:C28,"=3")</f>
        <v>13</v>
      </c>
      <c r="D32" s="21">
        <f t="shared" si="21"/>
        <v>11</v>
      </c>
      <c r="E32" s="21">
        <f t="shared" si="21"/>
        <v>13</v>
      </c>
      <c r="F32" s="21">
        <f t="shared" si="21"/>
        <v>7</v>
      </c>
      <c r="G32" s="21">
        <f t="shared" si="21"/>
        <v>12</v>
      </c>
      <c r="H32" s="21">
        <f t="shared" si="21"/>
        <v>12</v>
      </c>
      <c r="I32" s="21">
        <f t="shared" si="21"/>
        <v>10</v>
      </c>
      <c r="J32" s="21">
        <f t="shared" si="21"/>
        <v>8</v>
      </c>
      <c r="K32" s="21">
        <f t="shared" si="21"/>
        <v>11</v>
      </c>
      <c r="L32" s="21">
        <f t="shared" si="21"/>
        <v>8</v>
      </c>
      <c r="M32" s="21">
        <f t="shared" si="21"/>
        <v>3</v>
      </c>
      <c r="N32" s="21">
        <f t="shared" si="21"/>
        <v>2</v>
      </c>
      <c r="O32" s="21">
        <f t="shared" si="21"/>
        <v>2</v>
      </c>
      <c r="P32" s="21">
        <f t="shared" ref="P32:R32" si="22">COUNTIF(P4:P28,"=3")</f>
        <v>0</v>
      </c>
      <c r="Q32" s="21">
        <f t="shared" si="22"/>
        <v>0</v>
      </c>
      <c r="R32" s="21">
        <f t="shared" si="22"/>
        <v>7</v>
      </c>
      <c r="S32" s="21">
        <f t="shared" ref="S32" si="23">COUNTIF(S21:S28,"=3")</f>
        <v>0</v>
      </c>
      <c r="T32" s="59" t="s">
        <v>24</v>
      </c>
      <c r="U32" s="59"/>
      <c r="V32" s="24">
        <f>COUNTIF(Y4:Y28,"хорошо")</f>
        <v>4</v>
      </c>
      <c r="W32" s="25">
        <f t="shared" ref="W32:W34" si="24">V32/SUM($V$31:$V$34)</f>
        <v>0.16</v>
      </c>
      <c r="X32" s="62"/>
      <c r="Y32" s="63"/>
      <c r="Z32" s="58"/>
      <c r="AA32" s="58"/>
    </row>
    <row r="33" spans="1:32" ht="15.75">
      <c r="A33" s="53" t="s">
        <v>25</v>
      </c>
      <c r="B33" s="54"/>
      <c r="C33" s="21">
        <f t="shared" ref="C33:O33" si="25">COUNTIF(C4:C28,"=2")</f>
        <v>0</v>
      </c>
      <c r="D33" s="21">
        <f t="shared" si="25"/>
        <v>0</v>
      </c>
      <c r="E33" s="21">
        <f t="shared" si="25"/>
        <v>0</v>
      </c>
      <c r="F33" s="21">
        <f t="shared" si="25"/>
        <v>0</v>
      </c>
      <c r="G33" s="21">
        <f t="shared" si="25"/>
        <v>1</v>
      </c>
      <c r="H33" s="21">
        <f t="shared" si="25"/>
        <v>0</v>
      </c>
      <c r="I33" s="21">
        <f t="shared" si="25"/>
        <v>0</v>
      </c>
      <c r="J33" s="21">
        <f t="shared" si="25"/>
        <v>0</v>
      </c>
      <c r="K33" s="21">
        <f t="shared" si="25"/>
        <v>1</v>
      </c>
      <c r="L33" s="21">
        <f t="shared" si="25"/>
        <v>0</v>
      </c>
      <c r="M33" s="21">
        <f t="shared" si="25"/>
        <v>0</v>
      </c>
      <c r="N33" s="21">
        <f t="shared" si="25"/>
        <v>0</v>
      </c>
      <c r="O33" s="21">
        <f t="shared" si="25"/>
        <v>0</v>
      </c>
      <c r="P33" s="21">
        <f t="shared" ref="P33:R33" si="26">COUNTIF(P4:P28,"=2")</f>
        <v>0</v>
      </c>
      <c r="Q33" s="21">
        <f t="shared" si="26"/>
        <v>0</v>
      </c>
      <c r="R33" s="21">
        <f t="shared" si="26"/>
        <v>0</v>
      </c>
      <c r="S33" s="21">
        <f t="shared" ref="S33" si="27">COUNTIF(S21:S28,"=2")</f>
        <v>0</v>
      </c>
      <c r="T33" s="59" t="s">
        <v>26</v>
      </c>
      <c r="U33" s="59"/>
      <c r="V33" s="24">
        <f>COUNTIF(Y4:Y28,"удов")</f>
        <v>16</v>
      </c>
      <c r="W33" s="25">
        <f t="shared" si="24"/>
        <v>0.64</v>
      </c>
      <c r="X33" s="60" t="s">
        <v>27</v>
      </c>
      <c r="Y33" s="61"/>
      <c r="Z33" s="58">
        <f>SUM(V31:V32)/SUM(V31:V34)</f>
        <v>0.28000000000000003</v>
      </c>
      <c r="AA33" s="58"/>
    </row>
    <row r="34" spans="1:32" ht="15.75">
      <c r="A34" s="53" t="s">
        <v>28</v>
      </c>
      <c r="B34" s="54"/>
      <c r="C34" s="26">
        <f t="shared" ref="C34:S34" si="28">SUM(C30:C32)/SUM(C30:C33)</f>
        <v>1</v>
      </c>
      <c r="D34" s="26">
        <f t="shared" si="28"/>
        <v>1</v>
      </c>
      <c r="E34" s="26">
        <f t="shared" si="28"/>
        <v>1</v>
      </c>
      <c r="F34" s="26">
        <f t="shared" si="28"/>
        <v>1</v>
      </c>
      <c r="G34" s="26">
        <f t="shared" si="28"/>
        <v>0.96</v>
      </c>
      <c r="H34" s="26">
        <f t="shared" si="28"/>
        <v>1</v>
      </c>
      <c r="I34" s="26">
        <f t="shared" si="28"/>
        <v>1</v>
      </c>
      <c r="J34" s="26">
        <f t="shared" si="28"/>
        <v>1</v>
      </c>
      <c r="K34" s="26">
        <f t="shared" si="28"/>
        <v>0.96</v>
      </c>
      <c r="L34" s="26">
        <f t="shared" si="28"/>
        <v>1</v>
      </c>
      <c r="M34" s="26">
        <f t="shared" si="28"/>
        <v>1</v>
      </c>
      <c r="N34" s="26">
        <f t="shared" si="28"/>
        <v>1</v>
      </c>
      <c r="O34" s="26">
        <f t="shared" si="28"/>
        <v>1</v>
      </c>
      <c r="P34" s="26">
        <f t="shared" si="28"/>
        <v>1</v>
      </c>
      <c r="Q34" s="26">
        <f t="shared" si="28"/>
        <v>1</v>
      </c>
      <c r="R34" s="26">
        <f t="shared" si="28"/>
        <v>1</v>
      </c>
      <c r="S34" s="26" t="e">
        <f t="shared" si="28"/>
        <v>#DIV/0!</v>
      </c>
      <c r="T34" s="59" t="s">
        <v>29</v>
      </c>
      <c r="U34" s="59"/>
      <c r="V34" s="24">
        <f>COUNTIF(Y4:Y28,"неудов")</f>
        <v>2</v>
      </c>
      <c r="W34" s="25">
        <f t="shared" si="24"/>
        <v>0.08</v>
      </c>
      <c r="X34" s="62"/>
      <c r="Y34" s="63"/>
      <c r="Z34" s="58"/>
      <c r="AA34" s="58"/>
    </row>
    <row r="35" spans="1:32" ht="15.75">
      <c r="A35" s="53" t="s">
        <v>30</v>
      </c>
      <c r="B35" s="54"/>
      <c r="C35" s="26">
        <f t="shared" ref="C35:S35" si="29">SUM(C30:C31)/SUM(C29:C33)</f>
        <v>0.41958041958041958</v>
      </c>
      <c r="D35" s="26">
        <f t="shared" si="29"/>
        <v>0.48746518105849584</v>
      </c>
      <c r="E35" s="26">
        <f t="shared" si="29"/>
        <v>0.4178272980501393</v>
      </c>
      <c r="F35" s="26">
        <f t="shared" si="29"/>
        <v>0.6198347107438017</v>
      </c>
      <c r="G35" s="26">
        <f t="shared" si="29"/>
        <v>0.41958041958041958</v>
      </c>
      <c r="H35" s="26">
        <f t="shared" si="29"/>
        <v>0.45076282940360612</v>
      </c>
      <c r="I35" s="26">
        <f t="shared" si="29"/>
        <v>0.51795580110497241</v>
      </c>
      <c r="J35" s="26">
        <f t="shared" si="29"/>
        <v>0.58864265927977844</v>
      </c>
      <c r="K35" s="26">
        <f t="shared" si="29"/>
        <v>0.45327754532775455</v>
      </c>
      <c r="L35" s="26">
        <f t="shared" si="29"/>
        <v>0.58459422283356266</v>
      </c>
      <c r="M35" s="26">
        <f t="shared" si="29"/>
        <v>0.74829931972789121</v>
      </c>
      <c r="N35" s="26">
        <f t="shared" si="29"/>
        <v>0.78125</v>
      </c>
      <c r="O35" s="26">
        <f t="shared" si="29"/>
        <v>0.77493261455525608</v>
      </c>
      <c r="P35" s="26">
        <f t="shared" si="29"/>
        <v>0.40909090909090912</v>
      </c>
      <c r="Q35" s="26">
        <f t="shared" si="29"/>
        <v>0.40909090909090912</v>
      </c>
      <c r="R35" s="26">
        <f t="shared" si="29"/>
        <v>0.61728395061728392</v>
      </c>
      <c r="S35" s="26" t="e">
        <f t="shared" si="29"/>
        <v>#DIV/0!</v>
      </c>
      <c r="T35" s="55" t="s">
        <v>31</v>
      </c>
      <c r="U35" s="56"/>
      <c r="V35" s="27" t="s">
        <v>32</v>
      </c>
      <c r="W35" s="28"/>
      <c r="X35" s="27" t="s">
        <v>33</v>
      </c>
      <c r="Y35" s="28"/>
      <c r="Z35" s="27" t="s">
        <v>34</v>
      </c>
      <c r="AA35" s="28"/>
    </row>
    <row r="36" spans="1:32">
      <c r="A36" s="1" t="s">
        <v>35</v>
      </c>
    </row>
    <row r="37" spans="1:32" ht="21">
      <c r="A37" s="57" t="s">
        <v>36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 t="s">
        <v>37</v>
      </c>
      <c r="Z37" s="57"/>
      <c r="AA37" s="57"/>
      <c r="AB37" s="57"/>
      <c r="AC37" s="57"/>
      <c r="AD37" s="57"/>
      <c r="AE37" s="57"/>
      <c r="AF37" s="57"/>
    </row>
    <row r="42" spans="1:32">
      <c r="AC42" s="5"/>
    </row>
    <row r="47" spans="1:32" ht="15">
      <c r="Y47" s="1"/>
    </row>
  </sheetData>
  <sheetProtection deleteColumns="0" deleteRows="0"/>
  <protectedRanges>
    <protectedRange sqref="A21:B28 S3:S20 A1:R3 S1:X2 A4:Q20" name="Диапазон1" securityDescriptor="O:WDG:WDD:(A;;CC;;;WD)"/>
    <protectedRange sqref="R4:R20" name="Диапазон1_1" securityDescriptor="O:WDG:WDD:(A;;CC;;;WD)"/>
  </protectedRanges>
  <mergeCells count="20">
    <mergeCell ref="T1:X1"/>
    <mergeCell ref="A29:B29"/>
    <mergeCell ref="A30:B30"/>
    <mergeCell ref="A31:B31"/>
    <mergeCell ref="T31:U31"/>
    <mergeCell ref="X31:Y32"/>
    <mergeCell ref="Z31:AA32"/>
    <mergeCell ref="A32:B32"/>
    <mergeCell ref="T32:U32"/>
    <mergeCell ref="A33:B33"/>
    <mergeCell ref="T33:U33"/>
    <mergeCell ref="X33:Y34"/>
    <mergeCell ref="Z33:AA34"/>
    <mergeCell ref="A34:B34"/>
    <mergeCell ref="T34:U34"/>
    <mergeCell ref="A35:B35"/>
    <mergeCell ref="T35:U35"/>
    <mergeCell ref="A37:B37"/>
    <mergeCell ref="C37:X37"/>
    <mergeCell ref="Y37:AF37"/>
  </mergeCells>
  <pageMargins left="0.7" right="0.7" top="0.75" bottom="0.75" header="0.3" footer="0.3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J47"/>
  <sheetViews>
    <sheetView topLeftCell="A26" zoomScale="63" zoomScaleNormal="63" workbookViewId="0">
      <selection activeCell="R4" sqref="R4"/>
    </sheetView>
  </sheetViews>
  <sheetFormatPr defaultRowHeight="18.75"/>
  <cols>
    <col min="1" max="1" width="9.140625" style="1"/>
    <col min="2" max="2" width="26" style="1" customWidth="1"/>
    <col min="3" max="4" width="9.42578125" style="1" bestFit="1" customWidth="1"/>
    <col min="5" max="6" width="12.5703125" style="1" bestFit="1" customWidth="1"/>
    <col min="7" max="14" width="9.28515625" style="1" customWidth="1"/>
    <col min="15" max="15" width="9.42578125" style="1" bestFit="1" customWidth="1"/>
    <col min="16" max="17" width="9.42578125" style="1" customWidth="1"/>
    <col min="18" max="18" width="11.7109375" style="1" customWidth="1"/>
    <col min="19" max="19" width="19.42578125" style="1" customWidth="1"/>
    <col min="20" max="21" width="9.42578125" style="1" bestFit="1" customWidth="1"/>
    <col min="22" max="23" width="9.28515625" style="1" customWidth="1"/>
    <col min="24" max="24" width="9.28515625" style="1" bestFit="1" customWidth="1"/>
    <col min="25" max="25" width="10.5703125" style="3" bestFit="1" customWidth="1"/>
    <col min="26" max="29" width="9.140625" style="1"/>
    <col min="30" max="30" width="15.28515625" style="1" customWidth="1"/>
    <col min="31" max="16384" width="9.140625" style="1"/>
  </cols>
  <sheetData>
    <row r="1" spans="1:36" s="4" customFormat="1" ht="23.25">
      <c r="A1" s="10"/>
      <c r="B1" s="10" t="s">
        <v>0</v>
      </c>
      <c r="C1" s="10"/>
      <c r="D1" s="10" t="s">
        <v>69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  <c r="R1" s="10" t="s">
        <v>68</v>
      </c>
      <c r="S1" s="10" t="s">
        <v>67</v>
      </c>
      <c r="T1" s="64" t="s">
        <v>66</v>
      </c>
      <c r="U1" s="64"/>
      <c r="V1" s="64"/>
      <c r="W1" s="64"/>
      <c r="X1" s="64"/>
      <c r="Y1" s="10"/>
      <c r="Z1" s="10"/>
      <c r="AA1" s="10"/>
      <c r="AB1" s="10"/>
      <c r="AC1" s="10"/>
      <c r="AD1" s="10"/>
      <c r="AE1" s="10"/>
      <c r="AF1" s="10"/>
      <c r="AG1" s="8"/>
      <c r="AH1" s="8"/>
      <c r="AI1" s="8"/>
      <c r="AJ1" s="8"/>
    </row>
    <row r="2" spans="1:36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0"/>
      <c r="Z2" s="12"/>
      <c r="AA2" s="12"/>
      <c r="AB2" s="12"/>
      <c r="AC2" s="12"/>
      <c r="AD2" s="12"/>
      <c r="AE2" s="12"/>
      <c r="AF2" s="12"/>
    </row>
    <row r="3" spans="1:36" s="2" customFormat="1" ht="99.75" customHeight="1" thickBot="1">
      <c r="A3" s="13"/>
      <c r="B3" s="13"/>
      <c r="C3" s="31" t="s">
        <v>1</v>
      </c>
      <c r="D3" s="31" t="s">
        <v>2</v>
      </c>
      <c r="E3" s="31" t="s">
        <v>62</v>
      </c>
      <c r="F3" s="31" t="s">
        <v>63</v>
      </c>
      <c r="G3" s="31" t="s">
        <v>3</v>
      </c>
      <c r="H3" s="31" t="s">
        <v>64</v>
      </c>
      <c r="I3" s="31" t="s">
        <v>4</v>
      </c>
      <c r="J3" s="31" t="s">
        <v>5</v>
      </c>
      <c r="K3" s="31" t="s">
        <v>6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70</v>
      </c>
      <c r="Q3" s="31" t="s">
        <v>71</v>
      </c>
      <c r="R3" s="31" t="s">
        <v>65</v>
      </c>
      <c r="S3" s="13"/>
      <c r="T3" s="14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</row>
    <row r="4" spans="1:36" ht="18" thickBot="1">
      <c r="A4" s="16">
        <v>1</v>
      </c>
      <c r="B4" s="17" t="s">
        <v>38</v>
      </c>
      <c r="C4" s="29">
        <v>4</v>
      </c>
      <c r="D4" s="29">
        <v>4</v>
      </c>
      <c r="E4" s="29">
        <v>5</v>
      </c>
      <c r="F4" s="29">
        <v>4</v>
      </c>
      <c r="G4" s="29">
        <v>5</v>
      </c>
      <c r="H4" s="29">
        <v>4</v>
      </c>
      <c r="I4" s="29">
        <v>5</v>
      </c>
      <c r="J4" s="29">
        <v>4</v>
      </c>
      <c r="K4" s="29">
        <v>4</v>
      </c>
      <c r="L4" s="29">
        <v>4</v>
      </c>
      <c r="M4" s="29">
        <v>5</v>
      </c>
      <c r="N4" s="29">
        <v>4</v>
      </c>
      <c r="O4" s="29">
        <v>4</v>
      </c>
      <c r="P4" s="29"/>
      <c r="Q4" s="29"/>
      <c r="R4" s="29">
        <v>5</v>
      </c>
      <c r="S4" s="13"/>
      <c r="T4" s="19">
        <f t="shared" ref="T4:T27" si="0">AVERAGE(C4:R4)</f>
        <v>4.3571428571428568</v>
      </c>
      <c r="U4" s="20">
        <f t="shared" ref="U4:U27" si="1">COUNTIF(C4:R4,2)</f>
        <v>0</v>
      </c>
      <c r="V4" s="20">
        <f t="shared" ref="V4:V27" si="2">COUNTIF(C4:R4,3)</f>
        <v>0</v>
      </c>
      <c r="W4" s="20">
        <f t="shared" ref="W4:W27" si="3">COUNTIF(C4:R4,4)</f>
        <v>9</v>
      </c>
      <c r="X4" s="20">
        <f t="shared" ref="X4:X27" si="4">COUNTIF(C4:R4,5)</f>
        <v>5</v>
      </c>
      <c r="Y4" s="21" t="str">
        <f t="shared" ref="Y4:Y27" si="5">IF(U4&gt;=1,"неудов",IF(V4&gt;=1,"удов",IF(W4&gt;=1,"хорошо",IF(X4&gt;=1,"отлично "))))</f>
        <v>хорошо</v>
      </c>
      <c r="Z4" s="20">
        <f t="shared" ref="Z4:Z27" si="6">RANK(T4,$T$4:$T$28)</f>
        <v>7</v>
      </c>
      <c r="AA4" s="15"/>
    </row>
    <row r="5" spans="1:36" ht="18" thickBot="1">
      <c r="A5" s="16">
        <v>2</v>
      </c>
      <c r="B5" s="18" t="s">
        <v>39</v>
      </c>
      <c r="C5" s="29">
        <v>3</v>
      </c>
      <c r="D5" s="29">
        <v>4</v>
      </c>
      <c r="E5" s="29">
        <v>4</v>
      </c>
      <c r="F5" s="29">
        <v>4</v>
      </c>
      <c r="G5" s="29">
        <v>3</v>
      </c>
      <c r="H5" s="29">
        <v>3</v>
      </c>
      <c r="I5" s="29">
        <v>3</v>
      </c>
      <c r="J5" s="29">
        <v>4</v>
      </c>
      <c r="K5" s="29">
        <v>3</v>
      </c>
      <c r="L5" s="29">
        <v>4</v>
      </c>
      <c r="M5" s="29">
        <v>4</v>
      </c>
      <c r="N5" s="29">
        <v>4</v>
      </c>
      <c r="O5" s="29">
        <v>4</v>
      </c>
      <c r="P5" s="29"/>
      <c r="Q5" s="29"/>
      <c r="R5" s="29">
        <v>5</v>
      </c>
      <c r="S5" s="13"/>
      <c r="T5" s="19">
        <f t="shared" si="0"/>
        <v>3.7142857142857144</v>
      </c>
      <c r="U5" s="20">
        <f t="shared" si="1"/>
        <v>0</v>
      </c>
      <c r="V5" s="20">
        <f t="shared" si="2"/>
        <v>5</v>
      </c>
      <c r="W5" s="20">
        <f t="shared" si="3"/>
        <v>8</v>
      </c>
      <c r="X5" s="20">
        <f t="shared" si="4"/>
        <v>1</v>
      </c>
      <c r="Y5" s="21" t="str">
        <f t="shared" si="5"/>
        <v>удов</v>
      </c>
      <c r="Z5" s="20">
        <f t="shared" si="6"/>
        <v>16</v>
      </c>
      <c r="AA5" s="15"/>
    </row>
    <row r="6" spans="1:36" ht="18" thickBot="1">
      <c r="A6" s="16">
        <v>3</v>
      </c>
      <c r="B6" s="18" t="s">
        <v>40</v>
      </c>
      <c r="C6" s="29">
        <v>3</v>
      </c>
      <c r="D6" s="29">
        <v>3</v>
      </c>
      <c r="E6" s="29">
        <v>3</v>
      </c>
      <c r="F6" s="29">
        <v>3</v>
      </c>
      <c r="G6" s="29">
        <v>3</v>
      </c>
      <c r="H6" s="29">
        <v>3</v>
      </c>
      <c r="I6" s="29">
        <v>3</v>
      </c>
      <c r="J6" s="29">
        <v>3</v>
      </c>
      <c r="K6" s="29">
        <v>3</v>
      </c>
      <c r="L6" s="29">
        <v>3</v>
      </c>
      <c r="M6" s="29">
        <v>4</v>
      </c>
      <c r="N6" s="29">
        <v>3</v>
      </c>
      <c r="O6" s="29">
        <v>3</v>
      </c>
      <c r="P6" s="29"/>
      <c r="Q6" s="29"/>
      <c r="R6" s="29">
        <v>4</v>
      </c>
      <c r="S6" s="13"/>
      <c r="T6" s="19">
        <f t="shared" si="0"/>
        <v>3.1428571428571428</v>
      </c>
      <c r="U6" s="20">
        <f t="shared" si="1"/>
        <v>0</v>
      </c>
      <c r="V6" s="20">
        <f t="shared" si="2"/>
        <v>12</v>
      </c>
      <c r="W6" s="20">
        <f t="shared" si="3"/>
        <v>2</v>
      </c>
      <c r="X6" s="20">
        <f t="shared" si="4"/>
        <v>0</v>
      </c>
      <c r="Y6" s="21" t="str">
        <f t="shared" si="5"/>
        <v>удов</v>
      </c>
      <c r="Z6" s="20">
        <f t="shared" si="6"/>
        <v>24</v>
      </c>
      <c r="AA6" s="15"/>
    </row>
    <row r="7" spans="1:36" ht="18" thickBot="1">
      <c r="A7" s="16">
        <v>4</v>
      </c>
      <c r="B7" s="18" t="s">
        <v>41</v>
      </c>
      <c r="C7" s="29">
        <v>5</v>
      </c>
      <c r="D7" s="29">
        <v>5</v>
      </c>
      <c r="E7" s="29">
        <v>5</v>
      </c>
      <c r="F7" s="29">
        <v>5</v>
      </c>
      <c r="G7" s="29">
        <v>5</v>
      </c>
      <c r="H7" s="29">
        <v>5</v>
      </c>
      <c r="I7" s="29">
        <v>5</v>
      </c>
      <c r="J7" s="29">
        <v>5</v>
      </c>
      <c r="K7" s="29">
        <v>5</v>
      </c>
      <c r="L7" s="29">
        <v>5</v>
      </c>
      <c r="M7" s="29">
        <v>5</v>
      </c>
      <c r="N7" s="29">
        <v>5</v>
      </c>
      <c r="O7" s="29">
        <v>5</v>
      </c>
      <c r="P7" s="29">
        <v>5</v>
      </c>
      <c r="Q7" s="29">
        <v>5</v>
      </c>
      <c r="R7" s="29">
        <v>5</v>
      </c>
      <c r="S7" s="13"/>
      <c r="T7" s="19">
        <f t="shared" si="0"/>
        <v>5</v>
      </c>
      <c r="U7" s="20">
        <f t="shared" si="1"/>
        <v>0</v>
      </c>
      <c r="V7" s="20">
        <f t="shared" si="2"/>
        <v>0</v>
      </c>
      <c r="W7" s="20">
        <f t="shared" si="3"/>
        <v>0</v>
      </c>
      <c r="X7" s="20">
        <f t="shared" si="4"/>
        <v>16</v>
      </c>
      <c r="Y7" s="21" t="str">
        <f t="shared" si="5"/>
        <v xml:space="preserve">отлично </v>
      </c>
      <c r="Z7" s="20">
        <f t="shared" si="6"/>
        <v>1</v>
      </c>
      <c r="AA7" s="15"/>
    </row>
    <row r="8" spans="1:36" ht="18" thickBot="1">
      <c r="A8" s="16">
        <v>5</v>
      </c>
      <c r="B8" s="18" t="s">
        <v>42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5</v>
      </c>
      <c r="I8" s="29">
        <v>5</v>
      </c>
      <c r="J8" s="29">
        <v>4</v>
      </c>
      <c r="K8" s="29">
        <v>5</v>
      </c>
      <c r="L8" s="29">
        <v>5</v>
      </c>
      <c r="M8" s="29">
        <v>5</v>
      </c>
      <c r="N8" s="29">
        <v>5</v>
      </c>
      <c r="O8" s="29">
        <v>5</v>
      </c>
      <c r="P8" s="29"/>
      <c r="Q8" s="29"/>
      <c r="R8" s="29">
        <v>5</v>
      </c>
      <c r="S8" s="13"/>
      <c r="T8" s="19">
        <f t="shared" si="0"/>
        <v>4.5714285714285712</v>
      </c>
      <c r="U8" s="20">
        <f t="shared" si="1"/>
        <v>0</v>
      </c>
      <c r="V8" s="20">
        <f t="shared" si="2"/>
        <v>0</v>
      </c>
      <c r="W8" s="20">
        <f t="shared" si="3"/>
        <v>6</v>
      </c>
      <c r="X8" s="20">
        <f t="shared" si="4"/>
        <v>8</v>
      </c>
      <c r="Y8" s="21" t="str">
        <f t="shared" si="5"/>
        <v>хорошо</v>
      </c>
      <c r="Z8" s="20">
        <f t="shared" si="6"/>
        <v>5</v>
      </c>
      <c r="AA8" s="15"/>
    </row>
    <row r="9" spans="1:36" ht="18" thickBot="1">
      <c r="A9" s="16">
        <v>6</v>
      </c>
      <c r="B9" s="18" t="s">
        <v>43</v>
      </c>
      <c r="C9" s="29">
        <v>4</v>
      </c>
      <c r="D9" s="29">
        <v>4</v>
      </c>
      <c r="E9" s="29">
        <v>3</v>
      </c>
      <c r="F9" s="29">
        <v>4</v>
      </c>
      <c r="G9" s="29">
        <v>3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4</v>
      </c>
      <c r="O9" s="29">
        <v>5</v>
      </c>
      <c r="P9" s="29"/>
      <c r="Q9" s="29"/>
      <c r="R9" s="29">
        <v>5</v>
      </c>
      <c r="S9" s="13"/>
      <c r="T9" s="19">
        <f t="shared" si="0"/>
        <v>4</v>
      </c>
      <c r="U9" s="20">
        <f t="shared" si="1"/>
        <v>0</v>
      </c>
      <c r="V9" s="20">
        <f t="shared" si="2"/>
        <v>2</v>
      </c>
      <c r="W9" s="20">
        <f t="shared" si="3"/>
        <v>10</v>
      </c>
      <c r="X9" s="20">
        <f t="shared" si="4"/>
        <v>2</v>
      </c>
      <c r="Y9" s="21" t="str">
        <f t="shared" si="5"/>
        <v>удов</v>
      </c>
      <c r="Z9" s="20">
        <f t="shared" si="6"/>
        <v>12</v>
      </c>
      <c r="AA9" s="15"/>
    </row>
    <row r="10" spans="1:36" ht="18" thickBot="1">
      <c r="A10" s="16">
        <v>7</v>
      </c>
      <c r="B10" s="18" t="s">
        <v>44</v>
      </c>
      <c r="C10" s="29">
        <v>3</v>
      </c>
      <c r="D10" s="29">
        <v>3</v>
      </c>
      <c r="E10" s="29">
        <v>4</v>
      </c>
      <c r="F10" s="29">
        <v>3</v>
      </c>
      <c r="G10" s="29">
        <v>3</v>
      </c>
      <c r="H10" s="29">
        <v>3</v>
      </c>
      <c r="I10" s="29">
        <v>3</v>
      </c>
      <c r="J10" s="29">
        <v>4</v>
      </c>
      <c r="K10" s="29">
        <v>3</v>
      </c>
      <c r="L10" s="29">
        <v>3</v>
      </c>
      <c r="M10" s="29">
        <v>4</v>
      </c>
      <c r="N10" s="29">
        <v>4</v>
      </c>
      <c r="O10" s="29">
        <v>5</v>
      </c>
      <c r="P10" s="29"/>
      <c r="Q10" s="29"/>
      <c r="R10" s="29">
        <v>3</v>
      </c>
      <c r="S10" s="13"/>
      <c r="T10" s="19">
        <f t="shared" si="0"/>
        <v>3.4285714285714284</v>
      </c>
      <c r="U10" s="20">
        <f t="shared" si="1"/>
        <v>0</v>
      </c>
      <c r="V10" s="20">
        <f t="shared" si="2"/>
        <v>9</v>
      </c>
      <c r="W10" s="20">
        <f t="shared" si="3"/>
        <v>4</v>
      </c>
      <c r="X10" s="20">
        <f t="shared" si="4"/>
        <v>1</v>
      </c>
      <c r="Y10" s="21" t="str">
        <f t="shared" si="5"/>
        <v>удов</v>
      </c>
      <c r="Z10" s="20">
        <f t="shared" si="6"/>
        <v>19</v>
      </c>
      <c r="AA10" s="15"/>
    </row>
    <row r="11" spans="1:36" ht="18" thickBot="1">
      <c r="A11" s="16">
        <v>8</v>
      </c>
      <c r="B11" s="18" t="s">
        <v>45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5</v>
      </c>
      <c r="J11" s="29">
        <v>4</v>
      </c>
      <c r="K11" s="29">
        <v>4</v>
      </c>
      <c r="L11" s="29">
        <v>5</v>
      </c>
      <c r="M11" s="29">
        <v>5</v>
      </c>
      <c r="N11" s="29">
        <v>5</v>
      </c>
      <c r="O11" s="29">
        <v>4</v>
      </c>
      <c r="P11" s="29"/>
      <c r="Q11" s="29"/>
      <c r="R11" s="29">
        <v>5</v>
      </c>
      <c r="S11" s="13"/>
      <c r="T11" s="19">
        <f t="shared" si="0"/>
        <v>4.3571428571428568</v>
      </c>
      <c r="U11" s="20">
        <f t="shared" si="1"/>
        <v>0</v>
      </c>
      <c r="V11" s="20">
        <f t="shared" si="2"/>
        <v>0</v>
      </c>
      <c r="W11" s="20">
        <f t="shared" si="3"/>
        <v>9</v>
      </c>
      <c r="X11" s="20">
        <f t="shared" si="4"/>
        <v>5</v>
      </c>
      <c r="Y11" s="21" t="str">
        <f t="shared" si="5"/>
        <v>хорошо</v>
      </c>
      <c r="Z11" s="20">
        <f t="shared" si="6"/>
        <v>7</v>
      </c>
      <c r="AA11" s="15"/>
    </row>
    <row r="12" spans="1:36" s="3" customFormat="1" ht="19.5" thickBot="1">
      <c r="A12" s="16">
        <v>9</v>
      </c>
      <c r="B12" s="18" t="s">
        <v>46</v>
      </c>
      <c r="C12" s="29">
        <v>4</v>
      </c>
      <c r="D12" s="29">
        <v>4</v>
      </c>
      <c r="E12" s="29">
        <v>4</v>
      </c>
      <c r="F12" s="29">
        <v>4</v>
      </c>
      <c r="G12" s="29">
        <v>4</v>
      </c>
      <c r="H12" s="29">
        <v>4</v>
      </c>
      <c r="I12" s="29">
        <v>4</v>
      </c>
      <c r="J12" s="29">
        <v>3</v>
      </c>
      <c r="K12" s="29">
        <v>3</v>
      </c>
      <c r="L12" s="29">
        <v>5</v>
      </c>
      <c r="M12" s="29">
        <v>4</v>
      </c>
      <c r="N12" s="29">
        <v>4</v>
      </c>
      <c r="O12" s="29">
        <v>4</v>
      </c>
      <c r="P12" s="29"/>
      <c r="Q12" s="29"/>
      <c r="R12" s="29">
        <v>4</v>
      </c>
      <c r="S12" s="13"/>
      <c r="T12" s="19">
        <f t="shared" si="0"/>
        <v>3.9285714285714284</v>
      </c>
      <c r="U12" s="20">
        <f t="shared" si="1"/>
        <v>0</v>
      </c>
      <c r="V12" s="20">
        <f t="shared" si="2"/>
        <v>2</v>
      </c>
      <c r="W12" s="20">
        <f t="shared" si="3"/>
        <v>11</v>
      </c>
      <c r="X12" s="20">
        <f t="shared" si="4"/>
        <v>1</v>
      </c>
      <c r="Y12" s="21" t="str">
        <f t="shared" si="5"/>
        <v>удов</v>
      </c>
      <c r="Z12" s="20">
        <f t="shared" si="6"/>
        <v>13</v>
      </c>
      <c r="AA12" s="15"/>
    </row>
    <row r="13" spans="1:36" ht="18" thickBot="1">
      <c r="A13" s="16">
        <v>10</v>
      </c>
      <c r="B13" s="18" t="s">
        <v>72</v>
      </c>
      <c r="C13" s="29">
        <v>3</v>
      </c>
      <c r="D13" s="29">
        <v>3</v>
      </c>
      <c r="E13" s="29">
        <v>3</v>
      </c>
      <c r="F13" s="29">
        <v>3</v>
      </c>
      <c r="G13" s="29">
        <v>3</v>
      </c>
      <c r="H13" s="29">
        <v>3</v>
      </c>
      <c r="I13" s="29">
        <v>3</v>
      </c>
      <c r="J13" s="29">
        <v>3</v>
      </c>
      <c r="K13" s="29">
        <v>3</v>
      </c>
      <c r="L13" s="29">
        <v>3</v>
      </c>
      <c r="M13" s="29">
        <v>4</v>
      </c>
      <c r="N13" s="29">
        <v>4</v>
      </c>
      <c r="O13" s="29">
        <v>5</v>
      </c>
      <c r="P13" s="29"/>
      <c r="Q13" s="29"/>
      <c r="R13" s="29">
        <v>5</v>
      </c>
      <c r="S13" s="13"/>
      <c r="T13" s="19">
        <f t="shared" si="0"/>
        <v>3.4285714285714284</v>
      </c>
      <c r="U13" s="20">
        <f t="shared" si="1"/>
        <v>0</v>
      </c>
      <c r="V13" s="20">
        <f t="shared" si="2"/>
        <v>10</v>
      </c>
      <c r="W13" s="20">
        <f t="shared" si="3"/>
        <v>2</v>
      </c>
      <c r="X13" s="20">
        <f t="shared" si="4"/>
        <v>2</v>
      </c>
      <c r="Y13" s="21" t="str">
        <f t="shared" si="5"/>
        <v>удов</v>
      </c>
      <c r="Z13" s="20">
        <f t="shared" si="6"/>
        <v>19</v>
      </c>
      <c r="AA13" s="15"/>
      <c r="AB13" s="6"/>
      <c r="AC13" s="6"/>
      <c r="AD13" s="6"/>
    </row>
    <row r="14" spans="1:36" ht="18.75" customHeight="1" thickBot="1">
      <c r="A14" s="16">
        <v>11</v>
      </c>
      <c r="B14" s="18" t="s">
        <v>47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5</v>
      </c>
      <c r="I14" s="29">
        <v>5</v>
      </c>
      <c r="J14" s="29">
        <v>4</v>
      </c>
      <c r="K14" s="29">
        <v>4</v>
      </c>
      <c r="L14" s="29">
        <v>4</v>
      </c>
      <c r="M14" s="29">
        <v>5</v>
      </c>
      <c r="N14" s="29">
        <v>4</v>
      </c>
      <c r="O14" s="29">
        <v>4</v>
      </c>
      <c r="P14" s="29"/>
      <c r="Q14" s="29"/>
      <c r="R14" s="29">
        <v>5</v>
      </c>
      <c r="S14" s="13"/>
      <c r="T14" s="19">
        <f t="shared" si="0"/>
        <v>4.2857142857142856</v>
      </c>
      <c r="U14" s="20">
        <f t="shared" si="1"/>
        <v>0</v>
      </c>
      <c r="V14" s="20">
        <f t="shared" si="2"/>
        <v>0</v>
      </c>
      <c r="W14" s="20">
        <f t="shared" si="3"/>
        <v>10</v>
      </c>
      <c r="X14" s="20">
        <f t="shared" si="4"/>
        <v>4</v>
      </c>
      <c r="Y14" s="21" t="str">
        <f t="shared" si="5"/>
        <v>хорошо</v>
      </c>
      <c r="Z14" s="20">
        <f t="shared" si="6"/>
        <v>9</v>
      </c>
      <c r="AA14" s="15"/>
      <c r="AB14" s="6"/>
      <c r="AC14" s="7"/>
      <c r="AD14" s="6"/>
    </row>
    <row r="15" spans="1:36" ht="18.75" customHeight="1" thickBot="1">
      <c r="A15" s="16">
        <v>12</v>
      </c>
      <c r="B15" s="18" t="s">
        <v>48</v>
      </c>
      <c r="C15" s="29">
        <v>3</v>
      </c>
      <c r="D15" s="29">
        <v>4</v>
      </c>
      <c r="E15" s="29">
        <v>3</v>
      </c>
      <c r="F15" s="29">
        <v>4</v>
      </c>
      <c r="G15" s="29">
        <v>3</v>
      </c>
      <c r="H15" s="29">
        <v>4</v>
      </c>
      <c r="I15" s="29">
        <v>4</v>
      </c>
      <c r="J15" s="29">
        <v>4</v>
      </c>
      <c r="K15" s="29">
        <v>3</v>
      </c>
      <c r="L15" s="29">
        <v>3</v>
      </c>
      <c r="M15" s="29">
        <v>5</v>
      </c>
      <c r="N15" s="29">
        <v>4</v>
      </c>
      <c r="O15" s="29">
        <v>4</v>
      </c>
      <c r="P15" s="29"/>
      <c r="Q15" s="29"/>
      <c r="R15" s="29">
        <v>4</v>
      </c>
      <c r="S15" s="13"/>
      <c r="T15" s="19">
        <f t="shared" si="0"/>
        <v>3.7142857142857144</v>
      </c>
      <c r="U15" s="20">
        <f t="shared" si="1"/>
        <v>0</v>
      </c>
      <c r="V15" s="20">
        <f t="shared" si="2"/>
        <v>5</v>
      </c>
      <c r="W15" s="20">
        <f t="shared" si="3"/>
        <v>8</v>
      </c>
      <c r="X15" s="20">
        <f t="shared" si="4"/>
        <v>1</v>
      </c>
      <c r="Y15" s="21" t="str">
        <f t="shared" si="5"/>
        <v>удов</v>
      </c>
      <c r="Z15" s="20">
        <f t="shared" si="6"/>
        <v>16</v>
      </c>
      <c r="AA15" s="15"/>
      <c r="AB15" s="7"/>
      <c r="AC15" s="7"/>
      <c r="AD15" s="6"/>
    </row>
    <row r="16" spans="1:36" ht="18.75" customHeight="1" thickBot="1">
      <c r="A16" s="16">
        <v>13</v>
      </c>
      <c r="B16" s="18" t="s">
        <v>49</v>
      </c>
      <c r="C16" s="29">
        <v>4</v>
      </c>
      <c r="D16" s="29">
        <v>4</v>
      </c>
      <c r="E16" s="29">
        <v>4</v>
      </c>
      <c r="F16" s="29">
        <v>4</v>
      </c>
      <c r="G16" s="29">
        <v>4</v>
      </c>
      <c r="H16" s="29">
        <v>5</v>
      </c>
      <c r="I16" s="29">
        <v>5</v>
      </c>
      <c r="J16" s="29">
        <v>4</v>
      </c>
      <c r="K16" s="29">
        <v>4</v>
      </c>
      <c r="L16" s="29">
        <v>4</v>
      </c>
      <c r="M16" s="29">
        <v>4</v>
      </c>
      <c r="N16" s="29">
        <v>4</v>
      </c>
      <c r="O16" s="29">
        <v>5</v>
      </c>
      <c r="P16" s="29"/>
      <c r="Q16" s="29"/>
      <c r="R16" s="29">
        <v>5</v>
      </c>
      <c r="S16" s="13"/>
      <c r="T16" s="19">
        <f t="shared" si="0"/>
        <v>4.2857142857142856</v>
      </c>
      <c r="U16" s="20">
        <f t="shared" si="1"/>
        <v>0</v>
      </c>
      <c r="V16" s="20">
        <f t="shared" si="2"/>
        <v>0</v>
      </c>
      <c r="W16" s="20">
        <f t="shared" si="3"/>
        <v>10</v>
      </c>
      <c r="X16" s="20">
        <f t="shared" si="4"/>
        <v>4</v>
      </c>
      <c r="Y16" s="21" t="str">
        <f t="shared" si="5"/>
        <v>хорошо</v>
      </c>
      <c r="Z16" s="20">
        <f t="shared" si="6"/>
        <v>9</v>
      </c>
      <c r="AA16" s="15"/>
      <c r="AB16" s="6"/>
      <c r="AC16" s="7"/>
      <c r="AD16" s="6"/>
    </row>
    <row r="17" spans="1:30" ht="18.75" customHeight="1" thickBot="1">
      <c r="A17" s="16">
        <v>14</v>
      </c>
      <c r="B17" s="18" t="s">
        <v>50</v>
      </c>
      <c r="C17" s="29">
        <v>5</v>
      </c>
      <c r="D17" s="29">
        <v>5</v>
      </c>
      <c r="E17" s="29">
        <v>5</v>
      </c>
      <c r="F17" s="29">
        <v>5</v>
      </c>
      <c r="G17" s="29">
        <v>5</v>
      </c>
      <c r="H17" s="29">
        <v>5</v>
      </c>
      <c r="I17" s="29">
        <v>5</v>
      </c>
      <c r="J17" s="29">
        <v>5</v>
      </c>
      <c r="K17" s="29">
        <v>5</v>
      </c>
      <c r="L17" s="29">
        <v>5</v>
      </c>
      <c r="M17" s="29">
        <v>5</v>
      </c>
      <c r="N17" s="29">
        <v>5</v>
      </c>
      <c r="O17" s="29">
        <v>5</v>
      </c>
      <c r="P17" s="29"/>
      <c r="Q17" s="29"/>
      <c r="R17" s="29">
        <v>5</v>
      </c>
      <c r="S17" s="13"/>
      <c r="T17" s="19">
        <f t="shared" si="0"/>
        <v>5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f t="shared" si="4"/>
        <v>14</v>
      </c>
      <c r="Y17" s="21" t="str">
        <f t="shared" si="5"/>
        <v xml:space="preserve">отлично </v>
      </c>
      <c r="Z17" s="20">
        <f t="shared" si="6"/>
        <v>1</v>
      </c>
      <c r="AA17" s="15"/>
      <c r="AB17" s="7"/>
      <c r="AC17" s="7"/>
      <c r="AD17" s="6"/>
    </row>
    <row r="18" spans="1:30" ht="18" thickBot="1">
      <c r="A18" s="16">
        <v>15</v>
      </c>
      <c r="B18" s="18" t="s">
        <v>51</v>
      </c>
      <c r="C18" s="29">
        <v>4</v>
      </c>
      <c r="D18" s="29">
        <v>4</v>
      </c>
      <c r="E18" s="29">
        <v>4</v>
      </c>
      <c r="F18" s="29">
        <v>3</v>
      </c>
      <c r="G18" s="29">
        <v>3</v>
      </c>
      <c r="H18" s="29">
        <v>3</v>
      </c>
      <c r="I18" s="29">
        <v>4</v>
      </c>
      <c r="J18" s="29">
        <v>4</v>
      </c>
      <c r="K18" s="29">
        <v>3</v>
      </c>
      <c r="L18" s="29">
        <v>4</v>
      </c>
      <c r="M18" s="29">
        <v>5</v>
      </c>
      <c r="N18" s="29">
        <v>4</v>
      </c>
      <c r="O18" s="29">
        <v>5</v>
      </c>
      <c r="P18" s="29"/>
      <c r="Q18" s="29"/>
      <c r="R18" s="29">
        <v>4</v>
      </c>
      <c r="S18" s="13"/>
      <c r="T18" s="19">
        <f t="shared" si="0"/>
        <v>3.8571428571428572</v>
      </c>
      <c r="U18" s="20">
        <f t="shared" si="1"/>
        <v>0</v>
      </c>
      <c r="V18" s="20">
        <f t="shared" si="2"/>
        <v>4</v>
      </c>
      <c r="W18" s="20">
        <f t="shared" si="3"/>
        <v>8</v>
      </c>
      <c r="X18" s="20">
        <f t="shared" si="4"/>
        <v>2</v>
      </c>
      <c r="Y18" s="21" t="str">
        <f t="shared" si="5"/>
        <v>удов</v>
      </c>
      <c r="Z18" s="20">
        <f t="shared" si="6"/>
        <v>14</v>
      </c>
      <c r="AA18" s="15"/>
    </row>
    <row r="19" spans="1:30" ht="18" thickBot="1">
      <c r="A19" s="16">
        <v>16</v>
      </c>
      <c r="B19" s="18" t="s">
        <v>52</v>
      </c>
      <c r="C19" s="29">
        <v>3</v>
      </c>
      <c r="D19" s="29">
        <v>4</v>
      </c>
      <c r="E19" s="29">
        <v>3</v>
      </c>
      <c r="F19" s="29">
        <v>4</v>
      </c>
      <c r="G19" s="29">
        <v>4</v>
      </c>
      <c r="H19" s="29">
        <v>3</v>
      </c>
      <c r="I19" s="29">
        <v>4</v>
      </c>
      <c r="J19" s="29">
        <v>4</v>
      </c>
      <c r="K19" s="29">
        <v>4</v>
      </c>
      <c r="L19" s="29">
        <v>5</v>
      </c>
      <c r="M19" s="29">
        <v>5</v>
      </c>
      <c r="N19" s="29">
        <v>5</v>
      </c>
      <c r="O19" s="29">
        <v>5</v>
      </c>
      <c r="P19" s="29">
        <v>4</v>
      </c>
      <c r="Q19" s="29">
        <v>4</v>
      </c>
      <c r="R19" s="29">
        <v>5</v>
      </c>
      <c r="S19" s="13"/>
      <c r="T19" s="19">
        <f t="shared" si="0"/>
        <v>4.125</v>
      </c>
      <c r="U19" s="20">
        <f t="shared" si="1"/>
        <v>0</v>
      </c>
      <c r="V19" s="20">
        <f t="shared" si="2"/>
        <v>3</v>
      </c>
      <c r="W19" s="20">
        <f t="shared" si="3"/>
        <v>8</v>
      </c>
      <c r="X19" s="20">
        <f t="shared" si="4"/>
        <v>5</v>
      </c>
      <c r="Y19" s="21" t="str">
        <f t="shared" si="5"/>
        <v>удов</v>
      </c>
      <c r="Z19" s="20">
        <f t="shared" si="6"/>
        <v>11</v>
      </c>
      <c r="AA19" s="15"/>
    </row>
    <row r="20" spans="1:30" ht="19.5" customHeight="1" thickBot="1">
      <c r="A20" s="16">
        <v>17</v>
      </c>
      <c r="B20" s="18" t="s">
        <v>53</v>
      </c>
      <c r="C20" s="29">
        <v>3</v>
      </c>
      <c r="D20" s="29">
        <v>3</v>
      </c>
      <c r="E20" s="29">
        <v>3</v>
      </c>
      <c r="F20" s="29">
        <v>3</v>
      </c>
      <c r="G20" s="29">
        <v>3</v>
      </c>
      <c r="H20" s="29">
        <v>3</v>
      </c>
      <c r="I20" s="29">
        <v>3</v>
      </c>
      <c r="J20" s="29">
        <v>3</v>
      </c>
      <c r="K20" s="29">
        <v>3</v>
      </c>
      <c r="L20" s="29">
        <v>3</v>
      </c>
      <c r="M20" s="29">
        <v>4</v>
      </c>
      <c r="N20" s="29">
        <v>4</v>
      </c>
      <c r="O20" s="29">
        <v>4</v>
      </c>
      <c r="P20" s="29"/>
      <c r="Q20" s="29"/>
      <c r="R20" s="29">
        <v>4</v>
      </c>
      <c r="S20" s="13"/>
      <c r="T20" s="19">
        <f t="shared" si="0"/>
        <v>3.2857142857142856</v>
      </c>
      <c r="U20" s="20">
        <f t="shared" si="1"/>
        <v>0</v>
      </c>
      <c r="V20" s="20">
        <f t="shared" si="2"/>
        <v>10</v>
      </c>
      <c r="W20" s="20">
        <f t="shared" si="3"/>
        <v>4</v>
      </c>
      <c r="X20" s="20">
        <f t="shared" si="4"/>
        <v>0</v>
      </c>
      <c r="Y20" s="21" t="str">
        <f t="shared" si="5"/>
        <v>удов</v>
      </c>
      <c r="Z20" s="20">
        <f t="shared" si="6"/>
        <v>22</v>
      </c>
      <c r="AA20" s="15"/>
    </row>
    <row r="21" spans="1:30" ht="16.5" thickBot="1">
      <c r="A21" s="16">
        <v>18</v>
      </c>
      <c r="B21" s="18" t="s">
        <v>54</v>
      </c>
      <c r="C21" s="16">
        <v>3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5</v>
      </c>
      <c r="N21" s="16">
        <v>3</v>
      </c>
      <c r="O21" s="16">
        <v>5</v>
      </c>
      <c r="P21" s="16"/>
      <c r="Q21" s="16"/>
      <c r="R21" s="16">
        <v>4</v>
      </c>
      <c r="S21" s="16"/>
      <c r="T21" s="19">
        <f t="shared" si="0"/>
        <v>3.3571428571428572</v>
      </c>
      <c r="U21" s="20">
        <f t="shared" si="1"/>
        <v>0</v>
      </c>
      <c r="V21" s="20">
        <f t="shared" si="2"/>
        <v>11</v>
      </c>
      <c r="W21" s="20">
        <f t="shared" si="3"/>
        <v>1</v>
      </c>
      <c r="X21" s="20">
        <f t="shared" si="4"/>
        <v>2</v>
      </c>
      <c r="Y21" s="21" t="str">
        <f t="shared" si="5"/>
        <v>удов</v>
      </c>
      <c r="Z21" s="20">
        <f t="shared" si="6"/>
        <v>21</v>
      </c>
      <c r="AA21" s="20"/>
    </row>
    <row r="22" spans="1:30" ht="16.5" thickBot="1">
      <c r="A22" s="16">
        <v>19</v>
      </c>
      <c r="B22" s="18" t="s">
        <v>55</v>
      </c>
      <c r="C22" s="16">
        <v>3</v>
      </c>
      <c r="D22" s="16">
        <v>4</v>
      </c>
      <c r="E22" s="16">
        <v>3</v>
      </c>
      <c r="F22" s="16">
        <v>3</v>
      </c>
      <c r="G22" s="16">
        <v>3</v>
      </c>
      <c r="H22" s="16">
        <v>3</v>
      </c>
      <c r="I22" s="16">
        <v>3</v>
      </c>
      <c r="J22" s="16">
        <v>4</v>
      </c>
      <c r="K22" s="16">
        <v>4</v>
      </c>
      <c r="L22" s="16">
        <v>3</v>
      </c>
      <c r="M22" s="16">
        <v>3</v>
      </c>
      <c r="N22" s="16">
        <v>3</v>
      </c>
      <c r="O22" s="16">
        <v>4</v>
      </c>
      <c r="P22" s="16"/>
      <c r="Q22" s="16"/>
      <c r="R22" s="16">
        <v>3</v>
      </c>
      <c r="S22" s="16"/>
      <c r="T22" s="19">
        <f t="shared" si="0"/>
        <v>3.2857142857142856</v>
      </c>
      <c r="U22" s="20">
        <f t="shared" si="1"/>
        <v>0</v>
      </c>
      <c r="V22" s="20">
        <f t="shared" si="2"/>
        <v>10</v>
      </c>
      <c r="W22" s="20">
        <f t="shared" si="3"/>
        <v>4</v>
      </c>
      <c r="X22" s="20">
        <f t="shared" si="4"/>
        <v>0</v>
      </c>
      <c r="Y22" s="21" t="str">
        <f t="shared" si="5"/>
        <v>удов</v>
      </c>
      <c r="Z22" s="20">
        <f t="shared" si="6"/>
        <v>22</v>
      </c>
      <c r="AA22" s="20"/>
    </row>
    <row r="23" spans="1:30" ht="16.5" thickBot="1">
      <c r="A23" s="16">
        <v>20</v>
      </c>
      <c r="B23" s="18" t="s">
        <v>56</v>
      </c>
      <c r="C23" s="16">
        <v>5</v>
      </c>
      <c r="D23" s="16">
        <v>5</v>
      </c>
      <c r="E23" s="16">
        <v>5</v>
      </c>
      <c r="F23" s="16">
        <v>5</v>
      </c>
      <c r="G23" s="16">
        <v>5</v>
      </c>
      <c r="H23" s="16">
        <v>5</v>
      </c>
      <c r="I23" s="16">
        <v>5</v>
      </c>
      <c r="J23" s="16">
        <v>5</v>
      </c>
      <c r="K23" s="16">
        <v>5</v>
      </c>
      <c r="L23" s="16">
        <v>5</v>
      </c>
      <c r="M23" s="16">
        <v>5</v>
      </c>
      <c r="N23" s="16">
        <v>5</v>
      </c>
      <c r="O23" s="16">
        <v>5</v>
      </c>
      <c r="P23" s="16"/>
      <c r="Q23" s="16"/>
      <c r="R23" s="16">
        <v>5</v>
      </c>
      <c r="S23" s="16"/>
      <c r="T23" s="19">
        <f t="shared" si="0"/>
        <v>5</v>
      </c>
      <c r="U23" s="20">
        <f t="shared" si="1"/>
        <v>0</v>
      </c>
      <c r="V23" s="20">
        <f t="shared" si="2"/>
        <v>0</v>
      </c>
      <c r="W23" s="20">
        <f t="shared" si="3"/>
        <v>0</v>
      </c>
      <c r="X23" s="20">
        <f t="shared" si="4"/>
        <v>14</v>
      </c>
      <c r="Y23" s="21" t="str">
        <f t="shared" si="5"/>
        <v xml:space="preserve">отлично </v>
      </c>
      <c r="Z23" s="20">
        <f t="shared" si="6"/>
        <v>1</v>
      </c>
      <c r="AA23" s="20"/>
    </row>
    <row r="24" spans="1:30" ht="16.5" thickBot="1">
      <c r="A24" s="16">
        <v>21</v>
      </c>
      <c r="B24" s="18" t="s">
        <v>57</v>
      </c>
      <c r="C24" s="16">
        <v>5</v>
      </c>
      <c r="D24" s="16">
        <v>5</v>
      </c>
      <c r="E24" s="16">
        <v>5</v>
      </c>
      <c r="F24" s="16">
        <v>5</v>
      </c>
      <c r="G24" s="16">
        <v>4</v>
      </c>
      <c r="H24" s="16">
        <v>5</v>
      </c>
      <c r="I24" s="16">
        <v>5</v>
      </c>
      <c r="J24" s="16">
        <v>5</v>
      </c>
      <c r="K24" s="16">
        <v>5</v>
      </c>
      <c r="L24" s="16">
        <v>5</v>
      </c>
      <c r="M24" s="16">
        <v>5</v>
      </c>
      <c r="N24" s="16">
        <v>5</v>
      </c>
      <c r="O24" s="16">
        <v>5</v>
      </c>
      <c r="P24" s="16">
        <v>4</v>
      </c>
      <c r="Q24" s="16">
        <v>4</v>
      </c>
      <c r="R24" s="16">
        <v>5</v>
      </c>
      <c r="S24" s="16"/>
      <c r="T24" s="19">
        <f t="shared" si="0"/>
        <v>4.8125</v>
      </c>
      <c r="U24" s="20">
        <f t="shared" si="1"/>
        <v>0</v>
      </c>
      <c r="V24" s="20">
        <f t="shared" si="2"/>
        <v>0</v>
      </c>
      <c r="W24" s="20">
        <f t="shared" si="3"/>
        <v>3</v>
      </c>
      <c r="X24" s="20">
        <f t="shared" si="4"/>
        <v>13</v>
      </c>
      <c r="Y24" s="21" t="str">
        <f t="shared" si="5"/>
        <v>хорошо</v>
      </c>
      <c r="Z24" s="20">
        <f t="shared" si="6"/>
        <v>4</v>
      </c>
      <c r="AA24" s="20"/>
    </row>
    <row r="25" spans="1:30" ht="16.5" thickBot="1">
      <c r="A25" s="16">
        <v>22</v>
      </c>
      <c r="B25" s="18" t="s">
        <v>58</v>
      </c>
      <c r="C25" s="16">
        <v>3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/>
      <c r="Q25" s="16"/>
      <c r="R25" s="16">
        <v>3</v>
      </c>
      <c r="S25" s="16"/>
      <c r="T25" s="19">
        <f t="shared" si="0"/>
        <v>3</v>
      </c>
      <c r="U25" s="20">
        <f t="shared" si="1"/>
        <v>0</v>
      </c>
      <c r="V25" s="20">
        <f t="shared" si="2"/>
        <v>14</v>
      </c>
      <c r="W25" s="20">
        <f t="shared" si="3"/>
        <v>0</v>
      </c>
      <c r="X25" s="20">
        <f t="shared" si="4"/>
        <v>0</v>
      </c>
      <c r="Y25" s="21" t="str">
        <f t="shared" si="5"/>
        <v>удов</v>
      </c>
      <c r="Z25" s="20">
        <f t="shared" si="6"/>
        <v>25</v>
      </c>
      <c r="AA25" s="20"/>
    </row>
    <row r="26" spans="1:30" ht="16.5" thickBot="1">
      <c r="A26" s="16">
        <v>23</v>
      </c>
      <c r="B26" s="18" t="s">
        <v>59</v>
      </c>
      <c r="C26" s="16">
        <v>3</v>
      </c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4</v>
      </c>
      <c r="J26" s="16">
        <v>3</v>
      </c>
      <c r="K26" s="16">
        <v>3</v>
      </c>
      <c r="L26" s="16">
        <v>4</v>
      </c>
      <c r="M26" s="16">
        <v>4</v>
      </c>
      <c r="N26" s="16">
        <v>4</v>
      </c>
      <c r="O26" s="16">
        <v>5</v>
      </c>
      <c r="P26" s="16"/>
      <c r="Q26" s="16"/>
      <c r="R26" s="16">
        <v>5</v>
      </c>
      <c r="S26" s="16"/>
      <c r="T26" s="19">
        <f t="shared" si="0"/>
        <v>3.5714285714285716</v>
      </c>
      <c r="U26" s="20">
        <f t="shared" si="1"/>
        <v>0</v>
      </c>
      <c r="V26" s="20">
        <f t="shared" si="2"/>
        <v>8</v>
      </c>
      <c r="W26" s="20">
        <f t="shared" si="3"/>
        <v>4</v>
      </c>
      <c r="X26" s="20">
        <f t="shared" si="4"/>
        <v>2</v>
      </c>
      <c r="Y26" s="21" t="str">
        <f t="shared" si="5"/>
        <v>удов</v>
      </c>
      <c r="Z26" s="20">
        <f t="shared" si="6"/>
        <v>18</v>
      </c>
      <c r="AA26" s="20"/>
    </row>
    <row r="27" spans="1:30" ht="16.5" thickBot="1">
      <c r="A27" s="16">
        <v>24</v>
      </c>
      <c r="B27" s="18" t="s">
        <v>60</v>
      </c>
      <c r="C27" s="16">
        <v>4</v>
      </c>
      <c r="D27" s="16">
        <v>4</v>
      </c>
      <c r="E27" s="16">
        <v>5</v>
      </c>
      <c r="F27" s="16">
        <v>5</v>
      </c>
      <c r="G27" s="16">
        <v>4</v>
      </c>
      <c r="H27" s="16">
        <v>4</v>
      </c>
      <c r="I27" s="16">
        <v>5</v>
      </c>
      <c r="J27" s="16">
        <v>4</v>
      </c>
      <c r="K27" s="16">
        <v>4</v>
      </c>
      <c r="L27" s="16">
        <v>5</v>
      </c>
      <c r="M27" s="16">
        <v>5</v>
      </c>
      <c r="N27" s="16">
        <v>4</v>
      </c>
      <c r="O27" s="16">
        <v>5</v>
      </c>
      <c r="P27" s="16"/>
      <c r="Q27" s="16"/>
      <c r="R27" s="16">
        <v>4</v>
      </c>
      <c r="S27" s="16"/>
      <c r="T27" s="19">
        <f t="shared" si="0"/>
        <v>4.4285714285714288</v>
      </c>
      <c r="U27" s="20">
        <f t="shared" si="1"/>
        <v>0</v>
      </c>
      <c r="V27" s="20">
        <f t="shared" si="2"/>
        <v>0</v>
      </c>
      <c r="W27" s="20">
        <f t="shared" si="3"/>
        <v>8</v>
      </c>
      <c r="X27" s="20">
        <f t="shared" si="4"/>
        <v>6</v>
      </c>
      <c r="Y27" s="21" t="str">
        <f t="shared" si="5"/>
        <v>хорошо</v>
      </c>
      <c r="Z27" s="20">
        <f t="shared" si="6"/>
        <v>6</v>
      </c>
      <c r="AA27" s="20"/>
    </row>
    <row r="28" spans="1:30" ht="16.5" thickBot="1">
      <c r="A28" s="16">
        <v>25</v>
      </c>
      <c r="B28" s="18" t="s">
        <v>61</v>
      </c>
      <c r="C28" s="16">
        <v>3</v>
      </c>
      <c r="D28" s="16">
        <v>3</v>
      </c>
      <c r="E28" s="16">
        <v>3</v>
      </c>
      <c r="F28" s="16">
        <v>4</v>
      </c>
      <c r="G28" s="16">
        <v>4</v>
      </c>
      <c r="H28" s="16">
        <v>4</v>
      </c>
      <c r="I28" s="16">
        <v>4</v>
      </c>
      <c r="J28" s="16">
        <v>4</v>
      </c>
      <c r="K28" s="16">
        <v>4</v>
      </c>
      <c r="L28" s="16">
        <v>4</v>
      </c>
      <c r="M28" s="16">
        <v>4</v>
      </c>
      <c r="N28" s="16">
        <v>4</v>
      </c>
      <c r="O28" s="16">
        <v>5</v>
      </c>
      <c r="P28" s="16"/>
      <c r="Q28" s="16"/>
      <c r="R28" s="16">
        <v>3</v>
      </c>
      <c r="S28" s="16"/>
      <c r="T28" s="19">
        <f t="shared" ref="T28" si="7">AVERAGE(C28:R28)</f>
        <v>3.7857142857142856</v>
      </c>
      <c r="U28" s="20">
        <f t="shared" ref="U28" si="8">COUNTIF(C28:R28,2)</f>
        <v>0</v>
      </c>
      <c r="V28" s="20">
        <f t="shared" ref="V28" si="9">COUNTIF(C28:R28,3)</f>
        <v>4</v>
      </c>
      <c r="W28" s="20">
        <f t="shared" ref="W28" si="10">COUNTIF(C28:R28,4)</f>
        <v>9</v>
      </c>
      <c r="X28" s="20">
        <f t="shared" ref="X28" si="11">COUNTIF(C28:R28,5)</f>
        <v>1</v>
      </c>
      <c r="Y28" s="21" t="str">
        <f t="shared" ref="Y28" si="12">IF(U28&gt;=1,"неудов",IF(V28&gt;=1,"удов",IF(W28&gt;=1,"хорошо",IF(X28&gt;=1,"отлично "))))</f>
        <v>удов</v>
      </c>
      <c r="Z28" s="20">
        <f>RANK(T28,$T$4:$T$28)</f>
        <v>15</v>
      </c>
      <c r="AA28" s="20"/>
    </row>
    <row r="29" spans="1:30" ht="15.75">
      <c r="A29" s="65" t="s">
        <v>18</v>
      </c>
      <c r="B29" s="66"/>
      <c r="C29" s="22">
        <f t="shared" ref="C29:R29" si="13">AVERAGE(C4:C28)</f>
        <v>3.68</v>
      </c>
      <c r="D29" s="22">
        <f t="shared" si="13"/>
        <v>3.84</v>
      </c>
      <c r="E29" s="22">
        <f t="shared" si="13"/>
        <v>3.8</v>
      </c>
      <c r="F29" s="22">
        <f t="shared" si="13"/>
        <v>3.84</v>
      </c>
      <c r="G29" s="22">
        <f t="shared" si="13"/>
        <v>3.68</v>
      </c>
      <c r="H29" s="22">
        <f t="shared" si="13"/>
        <v>3.84</v>
      </c>
      <c r="I29" s="22">
        <f t="shared" si="13"/>
        <v>4.08</v>
      </c>
      <c r="J29" s="22">
        <f t="shared" si="13"/>
        <v>3.88</v>
      </c>
      <c r="K29" s="22">
        <f t="shared" si="13"/>
        <v>3.76</v>
      </c>
      <c r="L29" s="22">
        <f t="shared" si="13"/>
        <v>4.04</v>
      </c>
      <c r="M29" s="22">
        <f t="shared" si="13"/>
        <v>4.4400000000000004</v>
      </c>
      <c r="N29" s="22">
        <f t="shared" si="13"/>
        <v>4.12</v>
      </c>
      <c r="O29" s="22">
        <f t="shared" si="13"/>
        <v>4.5199999999999996</v>
      </c>
      <c r="P29" s="22">
        <f t="shared" si="13"/>
        <v>4.333333333333333</v>
      </c>
      <c r="Q29" s="22">
        <f t="shared" si="13"/>
        <v>4.333333333333333</v>
      </c>
      <c r="R29" s="22">
        <f t="shared" si="13"/>
        <v>4.4000000000000004</v>
      </c>
      <c r="S29" s="22" t="e">
        <f t="shared" ref="S29" si="14">AVERAGE(S21:S28)</f>
        <v>#DIV/0!</v>
      </c>
      <c r="T29" s="23" t="e">
        <f>AVERAGE(C29:S29)</f>
        <v>#DIV/0!</v>
      </c>
      <c r="U29" s="21"/>
      <c r="V29" s="21"/>
      <c r="W29" s="21"/>
      <c r="X29" s="21"/>
      <c r="Y29" s="21"/>
      <c r="Z29" s="21"/>
      <c r="AA29" s="21"/>
    </row>
    <row r="30" spans="1:30" ht="15.75">
      <c r="A30" s="53" t="s">
        <v>19</v>
      </c>
      <c r="B30" s="54"/>
      <c r="C30" s="21">
        <f t="shared" ref="C30:O30" si="15">COUNTIF(C4:C28,"=5")</f>
        <v>4</v>
      </c>
      <c r="D30" s="21">
        <f t="shared" si="15"/>
        <v>4</v>
      </c>
      <c r="E30" s="21">
        <f t="shared" si="15"/>
        <v>6</v>
      </c>
      <c r="F30" s="21">
        <f t="shared" si="15"/>
        <v>5</v>
      </c>
      <c r="G30" s="21">
        <f t="shared" si="15"/>
        <v>4</v>
      </c>
      <c r="H30" s="21">
        <f t="shared" si="15"/>
        <v>7</v>
      </c>
      <c r="I30" s="21">
        <f t="shared" si="15"/>
        <v>10</v>
      </c>
      <c r="J30" s="21">
        <f t="shared" si="15"/>
        <v>4</v>
      </c>
      <c r="K30" s="21">
        <f t="shared" si="15"/>
        <v>5</v>
      </c>
      <c r="L30" s="21">
        <f t="shared" si="15"/>
        <v>9</v>
      </c>
      <c r="M30" s="21">
        <f t="shared" si="15"/>
        <v>13</v>
      </c>
      <c r="N30" s="21">
        <f t="shared" si="15"/>
        <v>7</v>
      </c>
      <c r="O30" s="21">
        <f t="shared" si="15"/>
        <v>15</v>
      </c>
      <c r="P30" s="21">
        <f t="shared" ref="P30:R30" si="16">COUNTIF(P4:P28,"=5")</f>
        <v>1</v>
      </c>
      <c r="Q30" s="21">
        <f t="shared" si="16"/>
        <v>1</v>
      </c>
      <c r="R30" s="21">
        <f t="shared" si="16"/>
        <v>14</v>
      </c>
      <c r="S30" s="21">
        <f t="shared" ref="S30" si="17">COUNTIF(S21:S28,"=5")</f>
        <v>0</v>
      </c>
      <c r="T30" s="21"/>
      <c r="U30" s="20"/>
      <c r="V30" s="20"/>
      <c r="W30" s="20"/>
      <c r="X30" s="20"/>
      <c r="Y30" s="20"/>
      <c r="Z30" s="20"/>
      <c r="AA30" s="20"/>
    </row>
    <row r="31" spans="1:30" ht="15.75">
      <c r="A31" s="53" t="s">
        <v>20</v>
      </c>
      <c r="B31" s="54"/>
      <c r="C31" s="21">
        <f t="shared" ref="C31:O31" si="18">COUNTIF(C4:C28,"=4")</f>
        <v>9</v>
      </c>
      <c r="D31" s="21">
        <f t="shared" si="18"/>
        <v>13</v>
      </c>
      <c r="E31" s="21">
        <f t="shared" si="18"/>
        <v>8</v>
      </c>
      <c r="F31" s="21">
        <f t="shared" si="18"/>
        <v>11</v>
      </c>
      <c r="G31" s="21">
        <f t="shared" si="18"/>
        <v>9</v>
      </c>
      <c r="H31" s="21">
        <f t="shared" si="18"/>
        <v>7</v>
      </c>
      <c r="I31" s="21">
        <f t="shared" si="18"/>
        <v>7</v>
      </c>
      <c r="J31" s="21">
        <f t="shared" si="18"/>
        <v>14</v>
      </c>
      <c r="K31" s="21">
        <f t="shared" si="18"/>
        <v>9</v>
      </c>
      <c r="L31" s="21">
        <f t="shared" si="18"/>
        <v>8</v>
      </c>
      <c r="M31" s="21">
        <f t="shared" si="18"/>
        <v>10</v>
      </c>
      <c r="N31" s="21">
        <f t="shared" si="18"/>
        <v>14</v>
      </c>
      <c r="O31" s="21">
        <f t="shared" si="18"/>
        <v>8</v>
      </c>
      <c r="P31" s="21">
        <f t="shared" ref="P31:R31" si="19">COUNTIF(P4:P28,"=4")</f>
        <v>2</v>
      </c>
      <c r="Q31" s="21">
        <f t="shared" si="19"/>
        <v>2</v>
      </c>
      <c r="R31" s="21">
        <f t="shared" si="19"/>
        <v>7</v>
      </c>
      <c r="S31" s="21">
        <f t="shared" ref="S31" si="20">COUNTIF(S21:S28,"=4")</f>
        <v>0</v>
      </c>
      <c r="T31" s="59" t="s">
        <v>21</v>
      </c>
      <c r="U31" s="59"/>
      <c r="V31" s="24">
        <v>3</v>
      </c>
      <c r="W31" s="25">
        <f>V31/SUM($V$31:$V$34)</f>
        <v>0.12</v>
      </c>
      <c r="X31" s="60" t="s">
        <v>22</v>
      </c>
      <c r="Y31" s="61"/>
      <c r="Z31" s="58">
        <f>SUM(V31:V33)/SUM(V31:V34)</f>
        <v>1</v>
      </c>
      <c r="AA31" s="58"/>
    </row>
    <row r="32" spans="1:30" ht="15.75">
      <c r="A32" s="53" t="s">
        <v>23</v>
      </c>
      <c r="B32" s="54"/>
      <c r="C32" s="21">
        <f t="shared" ref="C32:O32" si="21">COUNTIF(C4:C28,"=3")</f>
        <v>12</v>
      </c>
      <c r="D32" s="21">
        <f t="shared" si="21"/>
        <v>8</v>
      </c>
      <c r="E32" s="21">
        <f t="shared" si="21"/>
        <v>11</v>
      </c>
      <c r="F32" s="21">
        <f t="shared" si="21"/>
        <v>9</v>
      </c>
      <c r="G32" s="21">
        <f t="shared" si="21"/>
        <v>12</v>
      </c>
      <c r="H32" s="21">
        <f t="shared" si="21"/>
        <v>11</v>
      </c>
      <c r="I32" s="21">
        <f t="shared" si="21"/>
        <v>8</v>
      </c>
      <c r="J32" s="21">
        <f t="shared" si="21"/>
        <v>7</v>
      </c>
      <c r="K32" s="21">
        <f t="shared" si="21"/>
        <v>11</v>
      </c>
      <c r="L32" s="21">
        <f t="shared" si="21"/>
        <v>8</v>
      </c>
      <c r="M32" s="21">
        <f t="shared" si="21"/>
        <v>2</v>
      </c>
      <c r="N32" s="21">
        <f t="shared" si="21"/>
        <v>4</v>
      </c>
      <c r="O32" s="21">
        <f t="shared" si="21"/>
        <v>2</v>
      </c>
      <c r="P32" s="21">
        <f t="shared" ref="P32:R32" si="22">COUNTIF(P4:P28,"=3")</f>
        <v>0</v>
      </c>
      <c r="Q32" s="21">
        <f t="shared" si="22"/>
        <v>0</v>
      </c>
      <c r="R32" s="21">
        <f t="shared" si="22"/>
        <v>4</v>
      </c>
      <c r="S32" s="21">
        <f t="shared" ref="S32" si="23">COUNTIF(S21:S28,"=3")</f>
        <v>0</v>
      </c>
      <c r="T32" s="59" t="s">
        <v>24</v>
      </c>
      <c r="U32" s="59"/>
      <c r="V32" s="24">
        <f>COUNTIF(Y4:Y28,"хорошо")</f>
        <v>7</v>
      </c>
      <c r="W32" s="25">
        <f t="shared" ref="W32:W34" si="24">V32/SUM($V$31:$V$34)</f>
        <v>0.28000000000000003</v>
      </c>
      <c r="X32" s="62"/>
      <c r="Y32" s="63"/>
      <c r="Z32" s="58"/>
      <c r="AA32" s="58"/>
    </row>
    <row r="33" spans="1:32" ht="15.75">
      <c r="A33" s="53" t="s">
        <v>25</v>
      </c>
      <c r="B33" s="54"/>
      <c r="C33" s="21">
        <f t="shared" ref="C33:O33" si="25">COUNTIF(C4:C28,"=2")</f>
        <v>0</v>
      </c>
      <c r="D33" s="21">
        <f t="shared" si="25"/>
        <v>0</v>
      </c>
      <c r="E33" s="21">
        <f t="shared" si="25"/>
        <v>0</v>
      </c>
      <c r="F33" s="21">
        <f t="shared" si="25"/>
        <v>0</v>
      </c>
      <c r="G33" s="21">
        <f t="shared" si="25"/>
        <v>0</v>
      </c>
      <c r="H33" s="21">
        <f t="shared" si="25"/>
        <v>0</v>
      </c>
      <c r="I33" s="21">
        <f t="shared" si="25"/>
        <v>0</v>
      </c>
      <c r="J33" s="21">
        <f t="shared" si="25"/>
        <v>0</v>
      </c>
      <c r="K33" s="21">
        <f t="shared" si="25"/>
        <v>0</v>
      </c>
      <c r="L33" s="21">
        <f t="shared" si="25"/>
        <v>0</v>
      </c>
      <c r="M33" s="21">
        <f t="shared" si="25"/>
        <v>0</v>
      </c>
      <c r="N33" s="21">
        <f t="shared" si="25"/>
        <v>0</v>
      </c>
      <c r="O33" s="21">
        <f t="shared" si="25"/>
        <v>0</v>
      </c>
      <c r="P33" s="21">
        <f t="shared" ref="P33:R33" si="26">COUNTIF(P4:P28,"=2")</f>
        <v>0</v>
      </c>
      <c r="Q33" s="21">
        <f t="shared" si="26"/>
        <v>0</v>
      </c>
      <c r="R33" s="21">
        <f t="shared" si="26"/>
        <v>0</v>
      </c>
      <c r="S33" s="21">
        <f t="shared" ref="S33" si="27">COUNTIF(S21:S28,"=2")</f>
        <v>0</v>
      </c>
      <c r="T33" s="59" t="s">
        <v>26</v>
      </c>
      <c r="U33" s="59"/>
      <c r="V33" s="24">
        <f>COUNTIF(Y4:Y28,"удов")</f>
        <v>15</v>
      </c>
      <c r="W33" s="25">
        <f t="shared" si="24"/>
        <v>0.6</v>
      </c>
      <c r="X33" s="60" t="s">
        <v>27</v>
      </c>
      <c r="Y33" s="61"/>
      <c r="Z33" s="58">
        <f>SUM(V31:V32)/SUM(V31:V34)</f>
        <v>0.4</v>
      </c>
      <c r="AA33" s="58"/>
    </row>
    <row r="34" spans="1:32" ht="15.75">
      <c r="A34" s="53" t="s">
        <v>28</v>
      </c>
      <c r="B34" s="54"/>
      <c r="C34" s="26">
        <f t="shared" ref="C34:S34" si="28">SUM(C30:C32)/SUM(C30:C33)</f>
        <v>1</v>
      </c>
      <c r="D34" s="26">
        <f t="shared" si="28"/>
        <v>1</v>
      </c>
      <c r="E34" s="26">
        <f t="shared" si="28"/>
        <v>1</v>
      </c>
      <c r="F34" s="26">
        <f t="shared" si="28"/>
        <v>1</v>
      </c>
      <c r="G34" s="26">
        <f t="shared" si="28"/>
        <v>1</v>
      </c>
      <c r="H34" s="26">
        <f t="shared" si="28"/>
        <v>1</v>
      </c>
      <c r="I34" s="26">
        <f t="shared" si="28"/>
        <v>1</v>
      </c>
      <c r="J34" s="26">
        <f t="shared" si="28"/>
        <v>1</v>
      </c>
      <c r="K34" s="26">
        <f t="shared" si="28"/>
        <v>1</v>
      </c>
      <c r="L34" s="26">
        <f t="shared" si="28"/>
        <v>1</v>
      </c>
      <c r="M34" s="26">
        <f t="shared" si="28"/>
        <v>1</v>
      </c>
      <c r="N34" s="26">
        <f t="shared" si="28"/>
        <v>1</v>
      </c>
      <c r="O34" s="26">
        <f t="shared" si="28"/>
        <v>1</v>
      </c>
      <c r="P34" s="26">
        <f t="shared" si="28"/>
        <v>1</v>
      </c>
      <c r="Q34" s="26">
        <f t="shared" si="28"/>
        <v>1</v>
      </c>
      <c r="R34" s="26">
        <f t="shared" si="28"/>
        <v>1</v>
      </c>
      <c r="S34" s="26" t="e">
        <f t="shared" si="28"/>
        <v>#DIV/0!</v>
      </c>
      <c r="T34" s="59" t="s">
        <v>29</v>
      </c>
      <c r="U34" s="59"/>
      <c r="V34" s="24">
        <f>COUNTIF(Y4:Y28,"неудов")</f>
        <v>0</v>
      </c>
      <c r="W34" s="25">
        <f t="shared" si="24"/>
        <v>0</v>
      </c>
      <c r="X34" s="62"/>
      <c r="Y34" s="63"/>
      <c r="Z34" s="58"/>
      <c r="AA34" s="58"/>
    </row>
    <row r="35" spans="1:32" ht="15.75">
      <c r="A35" s="53" t="s">
        <v>30</v>
      </c>
      <c r="B35" s="54"/>
      <c r="C35" s="26">
        <f t="shared" ref="C35:S35" si="29">SUM(C30:C31)/SUM(C29:C33)</f>
        <v>0.45327754532775455</v>
      </c>
      <c r="D35" s="26">
        <f t="shared" si="29"/>
        <v>0.58945908460471563</v>
      </c>
      <c r="E35" s="26">
        <f t="shared" si="29"/>
        <v>0.4861111111111111</v>
      </c>
      <c r="F35" s="26">
        <f t="shared" si="29"/>
        <v>0.55478502080443826</v>
      </c>
      <c r="G35" s="26">
        <f t="shared" si="29"/>
        <v>0.45327754532775455</v>
      </c>
      <c r="H35" s="26">
        <f t="shared" si="29"/>
        <v>0.4854368932038835</v>
      </c>
      <c r="I35" s="26">
        <f t="shared" si="29"/>
        <v>0.58459422283356266</v>
      </c>
      <c r="J35" s="26">
        <f t="shared" si="29"/>
        <v>0.62326869806094187</v>
      </c>
      <c r="K35" s="26">
        <f t="shared" si="29"/>
        <v>0.4867872044506259</v>
      </c>
      <c r="L35" s="26">
        <f t="shared" si="29"/>
        <v>0.58539944903581265</v>
      </c>
      <c r="M35" s="26">
        <f t="shared" si="29"/>
        <v>0.78125</v>
      </c>
      <c r="N35" s="26">
        <f t="shared" si="29"/>
        <v>0.72115384615384615</v>
      </c>
      <c r="O35" s="26">
        <f t="shared" si="29"/>
        <v>0.77913279132791324</v>
      </c>
      <c r="P35" s="26">
        <f t="shared" si="29"/>
        <v>0.40909090909090912</v>
      </c>
      <c r="Q35" s="26">
        <f t="shared" si="29"/>
        <v>0.40909090909090912</v>
      </c>
      <c r="R35" s="26">
        <f t="shared" si="29"/>
        <v>0.7142857142857143</v>
      </c>
      <c r="S35" s="26" t="e">
        <f t="shared" si="29"/>
        <v>#DIV/0!</v>
      </c>
      <c r="T35" s="55" t="s">
        <v>31</v>
      </c>
      <c r="U35" s="56"/>
      <c r="V35" s="27" t="s">
        <v>32</v>
      </c>
      <c r="W35" s="28"/>
      <c r="X35" s="27" t="s">
        <v>33</v>
      </c>
      <c r="Y35" s="28"/>
      <c r="Z35" s="27" t="s">
        <v>34</v>
      </c>
      <c r="AA35" s="28"/>
    </row>
    <row r="36" spans="1:32">
      <c r="A36" s="1" t="s">
        <v>35</v>
      </c>
    </row>
    <row r="37" spans="1:32" ht="21">
      <c r="A37" s="57" t="s">
        <v>36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 t="s">
        <v>37</v>
      </c>
      <c r="Z37" s="57"/>
      <c r="AA37" s="57"/>
      <c r="AB37" s="57"/>
      <c r="AC37" s="57"/>
      <c r="AD37" s="57"/>
      <c r="AE37" s="57"/>
      <c r="AF37" s="57"/>
    </row>
    <row r="42" spans="1:32">
      <c r="AC42" s="5"/>
    </row>
    <row r="47" spans="1:32" ht="15">
      <c r="Y47" s="1"/>
    </row>
  </sheetData>
  <sheetProtection deleteColumns="0" deleteRows="0"/>
  <protectedRanges>
    <protectedRange sqref="A21:B28 S3:S20 A1:R3 S1:X2 A4:Q20" name="Диапазон1" securityDescriptor="O:WDG:WDD:(A;;CC;;;WD)"/>
    <protectedRange sqref="R4:R20" name="Диапазон1_1" securityDescriptor="O:WDG:WDD:(A;;CC;;;WD)"/>
  </protectedRanges>
  <mergeCells count="20">
    <mergeCell ref="A29:B29"/>
    <mergeCell ref="A34:B34"/>
    <mergeCell ref="A33:B33"/>
    <mergeCell ref="A32:B32"/>
    <mergeCell ref="A31:B31"/>
    <mergeCell ref="A30:B30"/>
    <mergeCell ref="A35:B35"/>
    <mergeCell ref="T35:U35"/>
    <mergeCell ref="A37:B37"/>
    <mergeCell ref="C37:X37"/>
    <mergeCell ref="Y37:AF37"/>
    <mergeCell ref="T1:X1"/>
    <mergeCell ref="T31:U31"/>
    <mergeCell ref="Z31:AA32"/>
    <mergeCell ref="T32:U32"/>
    <mergeCell ref="T33:U33"/>
    <mergeCell ref="X33:Y34"/>
    <mergeCell ref="Z33:AA34"/>
    <mergeCell ref="T34:U34"/>
    <mergeCell ref="X31:Y32"/>
  </mergeCells>
  <pageMargins left="0.7" right="0.7" top="0.75" bottom="0.75" header="0.3" footer="0.3"/>
  <pageSetup paperSize="9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7"/>
  <sheetViews>
    <sheetView topLeftCell="A3" zoomScale="67" zoomScaleNormal="67" workbookViewId="0">
      <selection activeCell="R22" sqref="R22"/>
    </sheetView>
  </sheetViews>
  <sheetFormatPr defaultRowHeight="18.75"/>
  <cols>
    <col min="1" max="1" width="9.140625" style="1"/>
    <col min="2" max="2" width="26" style="1" customWidth="1"/>
    <col min="3" max="4" width="9.42578125" style="1" bestFit="1" customWidth="1"/>
    <col min="5" max="6" width="12.5703125" style="1" bestFit="1" customWidth="1"/>
    <col min="7" max="14" width="9.28515625" style="1" customWidth="1"/>
    <col min="15" max="15" width="9.42578125" style="1" bestFit="1" customWidth="1"/>
    <col min="16" max="17" width="9.42578125" style="1" customWidth="1"/>
    <col min="18" max="18" width="11.7109375" style="1" customWidth="1"/>
    <col min="19" max="19" width="19.42578125" style="1" customWidth="1"/>
    <col min="20" max="21" width="9.42578125" style="1" bestFit="1" customWidth="1"/>
    <col min="22" max="23" width="9.28515625" style="1" customWidth="1"/>
    <col min="24" max="24" width="9.28515625" style="1" bestFit="1" customWidth="1"/>
    <col min="25" max="25" width="10.5703125" style="3" bestFit="1" customWidth="1"/>
    <col min="26" max="29" width="9.140625" style="1"/>
    <col min="30" max="30" width="15.28515625" style="1" customWidth="1"/>
    <col min="31" max="16384" width="9.140625" style="1"/>
  </cols>
  <sheetData>
    <row r="1" spans="1:32" s="9" customFormat="1" ht="23.25">
      <c r="A1" s="11"/>
      <c r="B1" s="11" t="s">
        <v>0</v>
      </c>
      <c r="C1" s="11"/>
      <c r="D1" s="11" t="s">
        <v>69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68</v>
      </c>
      <c r="S1" s="11" t="s">
        <v>67</v>
      </c>
      <c r="T1" s="64" t="s">
        <v>66</v>
      </c>
      <c r="U1" s="64"/>
      <c r="V1" s="64"/>
      <c r="W1" s="64"/>
      <c r="X1" s="64"/>
      <c r="Y1" s="11"/>
      <c r="Z1" s="11"/>
      <c r="AA1" s="11"/>
      <c r="AB1" s="11"/>
      <c r="AC1" s="11"/>
      <c r="AD1" s="11"/>
      <c r="AE1" s="11"/>
      <c r="AF1" s="11"/>
    </row>
    <row r="2" spans="1:32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1"/>
      <c r="Z2" s="12"/>
      <c r="AA2" s="12"/>
      <c r="AB2" s="12"/>
      <c r="AC2" s="12"/>
      <c r="AD2" s="12"/>
      <c r="AE2" s="12"/>
      <c r="AF2" s="12"/>
    </row>
    <row r="3" spans="1:32" s="2" customFormat="1" ht="99.75" customHeight="1" thickBot="1">
      <c r="A3" s="13"/>
      <c r="B3" s="13"/>
      <c r="C3" s="31" t="s">
        <v>1</v>
      </c>
      <c r="D3" s="31" t="s">
        <v>2</v>
      </c>
      <c r="E3" s="31" t="s">
        <v>62</v>
      </c>
      <c r="F3" s="31" t="s">
        <v>63</v>
      </c>
      <c r="G3" s="31" t="s">
        <v>3</v>
      </c>
      <c r="H3" s="31" t="s">
        <v>64</v>
      </c>
      <c r="I3" s="31" t="s">
        <v>4</v>
      </c>
      <c r="J3" s="31" t="s">
        <v>5</v>
      </c>
      <c r="K3" s="31" t="s">
        <v>6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70</v>
      </c>
      <c r="Q3" s="31" t="s">
        <v>71</v>
      </c>
      <c r="R3" s="31" t="s">
        <v>65</v>
      </c>
      <c r="S3" s="13"/>
      <c r="T3" s="14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</row>
    <row r="4" spans="1:32" ht="18" thickBot="1">
      <c r="A4" s="16">
        <v>1</v>
      </c>
      <c r="B4" s="17" t="s">
        <v>38</v>
      </c>
      <c r="C4" s="29">
        <v>4</v>
      </c>
      <c r="D4" s="29">
        <v>4</v>
      </c>
      <c r="E4" s="29">
        <v>5</v>
      </c>
      <c r="F4" s="29">
        <v>5</v>
      </c>
      <c r="G4" s="29">
        <v>5</v>
      </c>
      <c r="H4" s="29">
        <v>5</v>
      </c>
      <c r="I4" s="29">
        <v>5</v>
      </c>
      <c r="J4" s="29">
        <v>5</v>
      </c>
      <c r="K4" s="29">
        <v>5</v>
      </c>
      <c r="L4" s="29">
        <v>4</v>
      </c>
      <c r="M4" s="29">
        <v>5</v>
      </c>
      <c r="N4" s="29">
        <v>4</v>
      </c>
      <c r="O4" s="29">
        <v>5</v>
      </c>
      <c r="P4" s="29"/>
      <c r="Q4" s="29"/>
      <c r="R4" s="29">
        <v>5</v>
      </c>
      <c r="S4" s="13"/>
      <c r="T4" s="19">
        <f t="shared" ref="T4:T27" si="0">AVERAGE(C4:R4)</f>
        <v>4.7142857142857144</v>
      </c>
      <c r="U4" s="20">
        <f t="shared" ref="U4:U27" si="1">COUNTIF(C4:R4,2)</f>
        <v>0</v>
      </c>
      <c r="V4" s="20">
        <f t="shared" ref="V4:V27" si="2">COUNTIF(C4:R4,3)</f>
        <v>0</v>
      </c>
      <c r="W4" s="20">
        <f t="shared" ref="W4:W27" si="3">COUNTIF(C4:R4,4)</f>
        <v>4</v>
      </c>
      <c r="X4" s="20">
        <f t="shared" ref="X4:X27" si="4">COUNTIF(C4:R4,5)</f>
        <v>10</v>
      </c>
      <c r="Y4" s="21" t="str">
        <f t="shared" ref="Y4:Y27" si="5">IF(U4&gt;=1,"неудов",IF(V4&gt;=1,"удов",IF(W4&gt;=1,"хорошо",IF(X4&gt;=1,"отлично "))))</f>
        <v>хорошо</v>
      </c>
      <c r="Z4" s="20">
        <f t="shared" ref="Z4:Z27" si="6">RANK(T4,$T$4:$T$28)</f>
        <v>5</v>
      </c>
      <c r="AA4" s="15"/>
    </row>
    <row r="5" spans="1:32" ht="18" thickBot="1">
      <c r="A5" s="16">
        <v>2</v>
      </c>
      <c r="B5" s="18" t="s">
        <v>39</v>
      </c>
      <c r="C5" s="29">
        <v>3</v>
      </c>
      <c r="D5" s="29">
        <v>3</v>
      </c>
      <c r="E5" s="29">
        <v>3</v>
      </c>
      <c r="F5" s="29">
        <v>3</v>
      </c>
      <c r="G5" s="29">
        <v>3</v>
      </c>
      <c r="H5" s="29">
        <v>3</v>
      </c>
      <c r="I5" s="29">
        <v>3</v>
      </c>
      <c r="J5" s="29">
        <v>3</v>
      </c>
      <c r="K5" s="29">
        <v>3</v>
      </c>
      <c r="L5" s="29">
        <v>4</v>
      </c>
      <c r="M5" s="29">
        <v>4</v>
      </c>
      <c r="N5" s="29">
        <v>4</v>
      </c>
      <c r="O5" s="29">
        <v>5</v>
      </c>
      <c r="P5" s="29"/>
      <c r="Q5" s="29"/>
      <c r="R5" s="29">
        <v>5</v>
      </c>
      <c r="S5" s="13"/>
      <c r="T5" s="19">
        <f t="shared" si="0"/>
        <v>3.5</v>
      </c>
      <c r="U5" s="20">
        <f t="shared" si="1"/>
        <v>0</v>
      </c>
      <c r="V5" s="20">
        <f t="shared" si="2"/>
        <v>9</v>
      </c>
      <c r="W5" s="20">
        <f t="shared" si="3"/>
        <v>3</v>
      </c>
      <c r="X5" s="20">
        <f t="shared" si="4"/>
        <v>2</v>
      </c>
      <c r="Y5" s="21" t="str">
        <f t="shared" si="5"/>
        <v>удов</v>
      </c>
      <c r="Z5" s="20">
        <f t="shared" si="6"/>
        <v>19</v>
      </c>
      <c r="AA5" s="15"/>
    </row>
    <row r="6" spans="1:32" ht="18" thickBot="1">
      <c r="A6" s="16">
        <v>3</v>
      </c>
      <c r="B6" s="18" t="s">
        <v>40</v>
      </c>
      <c r="C6" s="29">
        <v>3</v>
      </c>
      <c r="D6" s="29">
        <v>3</v>
      </c>
      <c r="E6" s="29">
        <v>3</v>
      </c>
      <c r="F6" s="29">
        <v>3</v>
      </c>
      <c r="G6" s="29">
        <v>3</v>
      </c>
      <c r="H6" s="29">
        <v>3</v>
      </c>
      <c r="I6" s="29">
        <v>4</v>
      </c>
      <c r="J6" s="29">
        <v>3</v>
      </c>
      <c r="K6" s="29">
        <v>3</v>
      </c>
      <c r="L6" s="29">
        <v>3</v>
      </c>
      <c r="M6" s="29">
        <v>4</v>
      </c>
      <c r="N6" s="29">
        <v>4</v>
      </c>
      <c r="O6" s="29">
        <v>4</v>
      </c>
      <c r="P6" s="29"/>
      <c r="Q6" s="29"/>
      <c r="R6" s="29">
        <v>4</v>
      </c>
      <c r="S6" s="13"/>
      <c r="T6" s="19">
        <f t="shared" si="0"/>
        <v>3.3571428571428572</v>
      </c>
      <c r="U6" s="20">
        <f t="shared" si="1"/>
        <v>0</v>
      </c>
      <c r="V6" s="20">
        <f t="shared" si="2"/>
        <v>9</v>
      </c>
      <c r="W6" s="20">
        <f t="shared" si="3"/>
        <v>5</v>
      </c>
      <c r="X6" s="20">
        <f t="shared" si="4"/>
        <v>0</v>
      </c>
      <c r="Y6" s="21" t="str">
        <f t="shared" si="5"/>
        <v>удов</v>
      </c>
      <c r="Z6" s="20">
        <f t="shared" si="6"/>
        <v>21</v>
      </c>
      <c r="AA6" s="15"/>
    </row>
    <row r="7" spans="1:32" ht="18" thickBot="1">
      <c r="A7" s="16">
        <v>4</v>
      </c>
      <c r="B7" s="18" t="s">
        <v>41</v>
      </c>
      <c r="C7" s="29">
        <v>4</v>
      </c>
      <c r="D7" s="29">
        <v>5</v>
      </c>
      <c r="E7" s="29">
        <v>5</v>
      </c>
      <c r="F7" s="29">
        <v>4</v>
      </c>
      <c r="G7" s="29">
        <v>5</v>
      </c>
      <c r="H7" s="29">
        <v>5</v>
      </c>
      <c r="I7" s="29">
        <v>5</v>
      </c>
      <c r="J7" s="29">
        <v>4</v>
      </c>
      <c r="K7" s="29">
        <v>5</v>
      </c>
      <c r="L7" s="29">
        <v>5</v>
      </c>
      <c r="M7" s="29">
        <v>5</v>
      </c>
      <c r="N7" s="29">
        <v>5</v>
      </c>
      <c r="O7" s="29">
        <v>5</v>
      </c>
      <c r="P7" s="29">
        <v>5</v>
      </c>
      <c r="Q7" s="29">
        <v>5</v>
      </c>
      <c r="R7" s="29">
        <v>5</v>
      </c>
      <c r="S7" s="13"/>
      <c r="T7" s="19">
        <f t="shared" si="0"/>
        <v>4.8125</v>
      </c>
      <c r="U7" s="20">
        <f t="shared" si="1"/>
        <v>0</v>
      </c>
      <c r="V7" s="20">
        <f t="shared" si="2"/>
        <v>0</v>
      </c>
      <c r="W7" s="20">
        <f t="shared" si="3"/>
        <v>3</v>
      </c>
      <c r="X7" s="20">
        <f t="shared" si="4"/>
        <v>13</v>
      </c>
      <c r="Y7" s="21" t="str">
        <f t="shared" si="5"/>
        <v>хорошо</v>
      </c>
      <c r="Z7" s="20">
        <f t="shared" si="6"/>
        <v>4</v>
      </c>
      <c r="AA7" s="15"/>
    </row>
    <row r="8" spans="1:32" ht="18" thickBot="1">
      <c r="A8" s="16">
        <v>5</v>
      </c>
      <c r="B8" s="18" t="s">
        <v>42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4</v>
      </c>
      <c r="I8" s="29">
        <v>5</v>
      </c>
      <c r="J8" s="29">
        <v>4</v>
      </c>
      <c r="K8" s="29">
        <v>5</v>
      </c>
      <c r="L8" s="29">
        <v>5</v>
      </c>
      <c r="M8" s="29">
        <v>5</v>
      </c>
      <c r="N8" s="29">
        <v>5</v>
      </c>
      <c r="O8" s="29">
        <v>5</v>
      </c>
      <c r="P8" s="29"/>
      <c r="Q8" s="29"/>
      <c r="R8" s="29">
        <v>5</v>
      </c>
      <c r="S8" s="13"/>
      <c r="T8" s="19">
        <f t="shared" si="0"/>
        <v>4.5</v>
      </c>
      <c r="U8" s="20">
        <f t="shared" si="1"/>
        <v>0</v>
      </c>
      <c r="V8" s="20">
        <f t="shared" si="2"/>
        <v>0</v>
      </c>
      <c r="W8" s="20">
        <f t="shared" si="3"/>
        <v>7</v>
      </c>
      <c r="X8" s="20">
        <f t="shared" si="4"/>
        <v>7</v>
      </c>
      <c r="Y8" s="21" t="str">
        <f t="shared" si="5"/>
        <v>хорошо</v>
      </c>
      <c r="Z8" s="20">
        <f t="shared" si="6"/>
        <v>6</v>
      </c>
      <c r="AA8" s="15"/>
    </row>
    <row r="9" spans="1:32" ht="18" thickBot="1">
      <c r="A9" s="16">
        <v>6</v>
      </c>
      <c r="B9" s="18" t="s">
        <v>43</v>
      </c>
      <c r="C9" s="29">
        <v>4</v>
      </c>
      <c r="D9" s="29">
        <v>4</v>
      </c>
      <c r="E9" s="29">
        <v>4</v>
      </c>
      <c r="F9" s="29">
        <v>3</v>
      </c>
      <c r="G9" s="29">
        <v>3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5</v>
      </c>
      <c r="O9" s="29">
        <v>5</v>
      </c>
      <c r="P9" s="29"/>
      <c r="Q9" s="29"/>
      <c r="R9" s="29">
        <v>5</v>
      </c>
      <c r="S9" s="13"/>
      <c r="T9" s="19">
        <f t="shared" si="0"/>
        <v>4.0714285714285712</v>
      </c>
      <c r="U9" s="20">
        <f t="shared" si="1"/>
        <v>0</v>
      </c>
      <c r="V9" s="20">
        <f t="shared" si="2"/>
        <v>2</v>
      </c>
      <c r="W9" s="20">
        <f t="shared" si="3"/>
        <v>9</v>
      </c>
      <c r="X9" s="20">
        <f t="shared" si="4"/>
        <v>3</v>
      </c>
      <c r="Y9" s="21" t="str">
        <f t="shared" si="5"/>
        <v>удов</v>
      </c>
      <c r="Z9" s="20">
        <f t="shared" si="6"/>
        <v>12</v>
      </c>
      <c r="AA9" s="15"/>
    </row>
    <row r="10" spans="1:32" ht="18" thickBot="1">
      <c r="A10" s="16">
        <v>7</v>
      </c>
      <c r="B10" s="18" t="s">
        <v>44</v>
      </c>
      <c r="C10" s="29">
        <v>3</v>
      </c>
      <c r="D10" s="29">
        <v>3</v>
      </c>
      <c r="E10" s="29">
        <v>4</v>
      </c>
      <c r="F10" s="29">
        <v>3</v>
      </c>
      <c r="G10" s="29">
        <v>3</v>
      </c>
      <c r="H10" s="29">
        <v>3</v>
      </c>
      <c r="I10" s="29">
        <v>3</v>
      </c>
      <c r="J10" s="29">
        <v>4</v>
      </c>
      <c r="K10" s="29">
        <v>3</v>
      </c>
      <c r="L10" s="29">
        <v>4</v>
      </c>
      <c r="M10" s="29">
        <v>4</v>
      </c>
      <c r="N10" s="29">
        <v>4</v>
      </c>
      <c r="O10" s="29">
        <v>5</v>
      </c>
      <c r="P10" s="29"/>
      <c r="Q10" s="29"/>
      <c r="R10" s="29">
        <v>4</v>
      </c>
      <c r="S10" s="13"/>
      <c r="T10" s="19">
        <f t="shared" si="0"/>
        <v>3.5714285714285716</v>
      </c>
      <c r="U10" s="20">
        <f t="shared" si="1"/>
        <v>0</v>
      </c>
      <c r="V10" s="20">
        <f t="shared" si="2"/>
        <v>7</v>
      </c>
      <c r="W10" s="20">
        <f t="shared" si="3"/>
        <v>6</v>
      </c>
      <c r="X10" s="20">
        <f t="shared" si="4"/>
        <v>1</v>
      </c>
      <c r="Y10" s="21" t="str">
        <f t="shared" si="5"/>
        <v>удов</v>
      </c>
      <c r="Z10" s="20">
        <f t="shared" si="6"/>
        <v>18</v>
      </c>
      <c r="AA10" s="15"/>
    </row>
    <row r="11" spans="1:32" ht="18" thickBot="1">
      <c r="A11" s="16">
        <v>8</v>
      </c>
      <c r="B11" s="18" t="s">
        <v>45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5</v>
      </c>
      <c r="J11" s="29">
        <v>4</v>
      </c>
      <c r="K11" s="29">
        <v>4</v>
      </c>
      <c r="L11" s="29">
        <v>5</v>
      </c>
      <c r="M11" s="29">
        <v>5</v>
      </c>
      <c r="N11" s="29">
        <v>5</v>
      </c>
      <c r="O11" s="29">
        <v>4</v>
      </c>
      <c r="P11" s="29"/>
      <c r="Q11" s="29"/>
      <c r="R11" s="29">
        <v>5</v>
      </c>
      <c r="S11" s="13"/>
      <c r="T11" s="19">
        <f t="shared" si="0"/>
        <v>4.3571428571428568</v>
      </c>
      <c r="U11" s="20">
        <f t="shared" si="1"/>
        <v>0</v>
      </c>
      <c r="V11" s="20">
        <f t="shared" si="2"/>
        <v>0</v>
      </c>
      <c r="W11" s="20">
        <f t="shared" si="3"/>
        <v>9</v>
      </c>
      <c r="X11" s="20">
        <f t="shared" si="4"/>
        <v>5</v>
      </c>
      <c r="Y11" s="21" t="str">
        <f t="shared" si="5"/>
        <v>хорошо</v>
      </c>
      <c r="Z11" s="20">
        <f t="shared" si="6"/>
        <v>8</v>
      </c>
      <c r="AA11" s="15"/>
    </row>
    <row r="12" spans="1:32" s="3" customFormat="1" ht="19.5" thickBot="1">
      <c r="A12" s="16">
        <v>9</v>
      </c>
      <c r="B12" s="18" t="s">
        <v>46</v>
      </c>
      <c r="C12" s="29">
        <v>4</v>
      </c>
      <c r="D12" s="29">
        <v>4</v>
      </c>
      <c r="E12" s="29">
        <v>3</v>
      </c>
      <c r="F12" s="29">
        <v>3</v>
      </c>
      <c r="G12" s="29">
        <v>3</v>
      </c>
      <c r="H12" s="29">
        <v>4</v>
      </c>
      <c r="I12" s="29">
        <v>4</v>
      </c>
      <c r="J12" s="29">
        <v>4</v>
      </c>
      <c r="K12" s="29">
        <v>3</v>
      </c>
      <c r="L12" s="29">
        <v>5</v>
      </c>
      <c r="M12" s="29">
        <v>4</v>
      </c>
      <c r="N12" s="29">
        <v>4</v>
      </c>
      <c r="O12" s="29">
        <v>4</v>
      </c>
      <c r="P12" s="29"/>
      <c r="Q12" s="29"/>
      <c r="R12" s="29">
        <v>4</v>
      </c>
      <c r="S12" s="13"/>
      <c r="T12" s="19">
        <f t="shared" si="0"/>
        <v>3.7857142857142856</v>
      </c>
      <c r="U12" s="20">
        <f t="shared" si="1"/>
        <v>0</v>
      </c>
      <c r="V12" s="20">
        <f t="shared" si="2"/>
        <v>4</v>
      </c>
      <c r="W12" s="20">
        <f t="shared" si="3"/>
        <v>9</v>
      </c>
      <c r="X12" s="20">
        <f t="shared" si="4"/>
        <v>1</v>
      </c>
      <c r="Y12" s="21" t="str">
        <f t="shared" si="5"/>
        <v>удов</v>
      </c>
      <c r="Z12" s="20">
        <f t="shared" si="6"/>
        <v>14</v>
      </c>
      <c r="AA12" s="15"/>
    </row>
    <row r="13" spans="1:32" ht="18" thickBot="1">
      <c r="A13" s="16">
        <v>10</v>
      </c>
      <c r="B13" s="18" t="s">
        <v>72</v>
      </c>
      <c r="C13" s="29">
        <v>3</v>
      </c>
      <c r="D13" s="29">
        <v>3</v>
      </c>
      <c r="E13" s="29">
        <v>3</v>
      </c>
      <c r="F13" s="29">
        <v>3</v>
      </c>
      <c r="G13" s="29">
        <v>3</v>
      </c>
      <c r="H13" s="29">
        <v>3</v>
      </c>
      <c r="I13" s="29">
        <v>3</v>
      </c>
      <c r="J13" s="29">
        <v>3</v>
      </c>
      <c r="K13" s="29">
        <v>3</v>
      </c>
      <c r="L13" s="29">
        <v>3</v>
      </c>
      <c r="M13" s="29">
        <v>3</v>
      </c>
      <c r="N13" s="29">
        <v>4</v>
      </c>
      <c r="O13" s="29">
        <v>5</v>
      </c>
      <c r="P13" s="29"/>
      <c r="Q13" s="29"/>
      <c r="R13" s="29">
        <v>4</v>
      </c>
      <c r="S13" s="13"/>
      <c r="T13" s="19">
        <f t="shared" si="0"/>
        <v>3.2857142857142856</v>
      </c>
      <c r="U13" s="20">
        <f t="shared" si="1"/>
        <v>0</v>
      </c>
      <c r="V13" s="20">
        <f t="shared" si="2"/>
        <v>11</v>
      </c>
      <c r="W13" s="20">
        <f t="shared" si="3"/>
        <v>2</v>
      </c>
      <c r="X13" s="20">
        <f t="shared" si="4"/>
        <v>1</v>
      </c>
      <c r="Y13" s="21" t="str">
        <f t="shared" si="5"/>
        <v>удов</v>
      </c>
      <c r="Z13" s="20">
        <f t="shared" si="6"/>
        <v>22</v>
      </c>
      <c r="AA13" s="15"/>
      <c r="AB13" s="6"/>
      <c r="AC13" s="6"/>
      <c r="AD13" s="6"/>
    </row>
    <row r="14" spans="1:32" ht="18.75" customHeight="1" thickBot="1">
      <c r="A14" s="16">
        <v>11</v>
      </c>
      <c r="B14" s="18" t="s">
        <v>47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5</v>
      </c>
      <c r="I14" s="29">
        <v>5</v>
      </c>
      <c r="J14" s="29">
        <v>4</v>
      </c>
      <c r="K14" s="29">
        <v>4</v>
      </c>
      <c r="L14" s="29">
        <v>5</v>
      </c>
      <c r="M14" s="29">
        <v>5</v>
      </c>
      <c r="N14" s="29">
        <v>4</v>
      </c>
      <c r="O14" s="29">
        <v>5</v>
      </c>
      <c r="P14" s="29"/>
      <c r="Q14" s="29"/>
      <c r="R14" s="29">
        <v>5</v>
      </c>
      <c r="S14" s="13"/>
      <c r="T14" s="19">
        <f t="shared" si="0"/>
        <v>4.4285714285714288</v>
      </c>
      <c r="U14" s="20">
        <f t="shared" si="1"/>
        <v>0</v>
      </c>
      <c r="V14" s="20">
        <f t="shared" si="2"/>
        <v>0</v>
      </c>
      <c r="W14" s="20">
        <f t="shared" si="3"/>
        <v>8</v>
      </c>
      <c r="X14" s="20">
        <f t="shared" si="4"/>
        <v>6</v>
      </c>
      <c r="Y14" s="21" t="str">
        <f t="shared" si="5"/>
        <v>хорошо</v>
      </c>
      <c r="Z14" s="20">
        <f t="shared" si="6"/>
        <v>7</v>
      </c>
      <c r="AA14" s="15"/>
      <c r="AB14" s="6"/>
      <c r="AC14" s="7"/>
      <c r="AD14" s="6"/>
    </row>
    <row r="15" spans="1:32" ht="18.75" customHeight="1" thickBot="1">
      <c r="A15" s="16">
        <v>12</v>
      </c>
      <c r="B15" s="18" t="s">
        <v>48</v>
      </c>
      <c r="C15" s="29">
        <v>3</v>
      </c>
      <c r="D15" s="29">
        <v>3</v>
      </c>
      <c r="E15" s="29">
        <v>3</v>
      </c>
      <c r="F15" s="29">
        <v>3</v>
      </c>
      <c r="G15" s="29">
        <v>3</v>
      </c>
      <c r="H15" s="29">
        <v>4</v>
      </c>
      <c r="I15" s="29">
        <v>4</v>
      </c>
      <c r="J15" s="29">
        <v>4</v>
      </c>
      <c r="K15" s="29">
        <v>4</v>
      </c>
      <c r="L15" s="29">
        <v>4</v>
      </c>
      <c r="M15" s="29">
        <v>5</v>
      </c>
      <c r="N15" s="29">
        <v>4</v>
      </c>
      <c r="O15" s="29">
        <v>4</v>
      </c>
      <c r="P15" s="29"/>
      <c r="Q15" s="29"/>
      <c r="R15" s="29">
        <v>4</v>
      </c>
      <c r="S15" s="13"/>
      <c r="T15" s="19">
        <f t="shared" si="0"/>
        <v>3.7142857142857144</v>
      </c>
      <c r="U15" s="20">
        <f t="shared" si="1"/>
        <v>0</v>
      </c>
      <c r="V15" s="20">
        <f t="shared" si="2"/>
        <v>5</v>
      </c>
      <c r="W15" s="20">
        <f t="shared" si="3"/>
        <v>8</v>
      </c>
      <c r="X15" s="20">
        <f t="shared" si="4"/>
        <v>1</v>
      </c>
      <c r="Y15" s="21" t="str">
        <f t="shared" si="5"/>
        <v>удов</v>
      </c>
      <c r="Z15" s="20">
        <f t="shared" si="6"/>
        <v>16</v>
      </c>
      <c r="AA15" s="15"/>
      <c r="AB15" s="7"/>
      <c r="AC15" s="7"/>
      <c r="AD15" s="6"/>
    </row>
    <row r="16" spans="1:32" ht="18.75" customHeight="1" thickBot="1">
      <c r="A16" s="16">
        <v>13</v>
      </c>
      <c r="B16" s="18" t="s">
        <v>49</v>
      </c>
      <c r="C16" s="29">
        <v>4</v>
      </c>
      <c r="D16" s="29">
        <v>4</v>
      </c>
      <c r="E16" s="29">
        <v>4</v>
      </c>
      <c r="F16" s="29">
        <v>4</v>
      </c>
      <c r="G16" s="29">
        <v>3</v>
      </c>
      <c r="H16" s="29">
        <v>5</v>
      </c>
      <c r="I16" s="29">
        <v>5</v>
      </c>
      <c r="J16" s="29">
        <v>4</v>
      </c>
      <c r="K16" s="29">
        <v>4</v>
      </c>
      <c r="L16" s="29">
        <v>4</v>
      </c>
      <c r="M16" s="29">
        <v>4</v>
      </c>
      <c r="N16" s="29">
        <v>4</v>
      </c>
      <c r="O16" s="29">
        <v>5</v>
      </c>
      <c r="P16" s="29"/>
      <c r="Q16" s="29"/>
      <c r="R16" s="29">
        <v>5</v>
      </c>
      <c r="S16" s="13"/>
      <c r="T16" s="19">
        <f t="shared" si="0"/>
        <v>4.2142857142857144</v>
      </c>
      <c r="U16" s="20">
        <f t="shared" si="1"/>
        <v>0</v>
      </c>
      <c r="V16" s="20">
        <f t="shared" si="2"/>
        <v>1</v>
      </c>
      <c r="W16" s="20">
        <f t="shared" si="3"/>
        <v>9</v>
      </c>
      <c r="X16" s="20">
        <f t="shared" si="4"/>
        <v>4</v>
      </c>
      <c r="Y16" s="21" t="str">
        <f t="shared" si="5"/>
        <v>удов</v>
      </c>
      <c r="Z16" s="20">
        <f t="shared" si="6"/>
        <v>10</v>
      </c>
      <c r="AA16" s="15"/>
      <c r="AB16" s="6"/>
      <c r="AC16" s="7"/>
      <c r="AD16" s="6"/>
    </row>
    <row r="17" spans="1:30" ht="18.75" customHeight="1" thickBot="1">
      <c r="A17" s="16">
        <v>14</v>
      </c>
      <c r="B17" s="18" t="s">
        <v>50</v>
      </c>
      <c r="C17" s="29">
        <v>5</v>
      </c>
      <c r="D17" s="29">
        <v>5</v>
      </c>
      <c r="E17" s="29">
        <v>5</v>
      </c>
      <c r="F17" s="29">
        <v>5</v>
      </c>
      <c r="G17" s="29">
        <v>5</v>
      </c>
      <c r="H17" s="29">
        <v>5</v>
      </c>
      <c r="I17" s="29">
        <v>5</v>
      </c>
      <c r="J17" s="29">
        <v>5</v>
      </c>
      <c r="K17" s="29">
        <v>5</v>
      </c>
      <c r="L17" s="29">
        <v>5</v>
      </c>
      <c r="M17" s="29">
        <v>5</v>
      </c>
      <c r="N17" s="29">
        <v>5</v>
      </c>
      <c r="O17" s="29">
        <v>5</v>
      </c>
      <c r="P17" s="29"/>
      <c r="Q17" s="29"/>
      <c r="R17" s="29">
        <v>5</v>
      </c>
      <c r="S17" s="13"/>
      <c r="T17" s="19">
        <f t="shared" si="0"/>
        <v>5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f t="shared" si="4"/>
        <v>14</v>
      </c>
      <c r="Y17" s="21" t="str">
        <f t="shared" si="5"/>
        <v xml:space="preserve">отлично </v>
      </c>
      <c r="Z17" s="20">
        <f t="shared" si="6"/>
        <v>1</v>
      </c>
      <c r="AA17" s="15"/>
      <c r="AB17" s="7"/>
      <c r="AC17" s="7"/>
      <c r="AD17" s="6"/>
    </row>
    <row r="18" spans="1:30" ht="18" thickBot="1">
      <c r="A18" s="16">
        <v>15</v>
      </c>
      <c r="B18" s="18" t="s">
        <v>51</v>
      </c>
      <c r="C18" s="29">
        <v>4</v>
      </c>
      <c r="D18" s="29">
        <v>4</v>
      </c>
      <c r="E18" s="29">
        <v>4</v>
      </c>
      <c r="F18" s="29">
        <v>3</v>
      </c>
      <c r="G18" s="29">
        <v>3</v>
      </c>
      <c r="H18" s="29">
        <v>4</v>
      </c>
      <c r="I18" s="29">
        <v>4</v>
      </c>
      <c r="J18" s="29">
        <v>3</v>
      </c>
      <c r="K18" s="29">
        <v>3</v>
      </c>
      <c r="L18" s="29">
        <v>4</v>
      </c>
      <c r="M18" s="29">
        <v>4</v>
      </c>
      <c r="N18" s="29">
        <v>5</v>
      </c>
      <c r="O18" s="29">
        <v>5</v>
      </c>
      <c r="P18" s="29"/>
      <c r="Q18" s="29"/>
      <c r="R18" s="29">
        <v>4</v>
      </c>
      <c r="S18" s="13"/>
      <c r="T18" s="19">
        <f t="shared" si="0"/>
        <v>3.8571428571428572</v>
      </c>
      <c r="U18" s="20">
        <f t="shared" si="1"/>
        <v>0</v>
      </c>
      <c r="V18" s="20">
        <f t="shared" si="2"/>
        <v>4</v>
      </c>
      <c r="W18" s="20">
        <f t="shared" si="3"/>
        <v>8</v>
      </c>
      <c r="X18" s="20">
        <f t="shared" si="4"/>
        <v>2</v>
      </c>
      <c r="Y18" s="21" t="str">
        <f t="shared" si="5"/>
        <v>удов</v>
      </c>
      <c r="Z18" s="20">
        <f t="shared" si="6"/>
        <v>13</v>
      </c>
      <c r="AA18" s="15"/>
    </row>
    <row r="19" spans="1:30" ht="18" thickBot="1">
      <c r="A19" s="16">
        <v>16</v>
      </c>
      <c r="B19" s="18" t="s">
        <v>52</v>
      </c>
      <c r="C19" s="29">
        <v>3</v>
      </c>
      <c r="D19" s="29">
        <v>3</v>
      </c>
      <c r="E19" s="29">
        <v>3</v>
      </c>
      <c r="F19" s="29">
        <v>4</v>
      </c>
      <c r="G19" s="29">
        <v>4</v>
      </c>
      <c r="H19" s="29">
        <v>4</v>
      </c>
      <c r="I19" s="29">
        <v>4</v>
      </c>
      <c r="J19" s="29">
        <v>4</v>
      </c>
      <c r="K19" s="29">
        <v>4</v>
      </c>
      <c r="L19" s="29">
        <v>5</v>
      </c>
      <c r="M19" s="29">
        <v>5</v>
      </c>
      <c r="N19" s="29">
        <v>5</v>
      </c>
      <c r="O19" s="29">
        <v>5</v>
      </c>
      <c r="P19" s="29">
        <v>4</v>
      </c>
      <c r="Q19" s="29">
        <v>4</v>
      </c>
      <c r="R19" s="29">
        <v>5</v>
      </c>
      <c r="S19" s="13"/>
      <c r="T19" s="19">
        <f t="shared" si="0"/>
        <v>4.125</v>
      </c>
      <c r="U19" s="20">
        <f t="shared" si="1"/>
        <v>0</v>
      </c>
      <c r="V19" s="20">
        <f t="shared" si="2"/>
        <v>3</v>
      </c>
      <c r="W19" s="20">
        <f t="shared" si="3"/>
        <v>8</v>
      </c>
      <c r="X19" s="20">
        <f t="shared" si="4"/>
        <v>5</v>
      </c>
      <c r="Y19" s="21" t="str">
        <f t="shared" si="5"/>
        <v>удов</v>
      </c>
      <c r="Z19" s="20">
        <f t="shared" si="6"/>
        <v>11</v>
      </c>
      <c r="AA19" s="15"/>
    </row>
    <row r="20" spans="1:30" ht="20.25" customHeight="1" thickBot="1">
      <c r="A20" s="16">
        <v>17</v>
      </c>
      <c r="B20" s="18" t="s">
        <v>53</v>
      </c>
      <c r="C20" s="29">
        <v>3</v>
      </c>
      <c r="D20" s="29">
        <v>3</v>
      </c>
      <c r="E20" s="29">
        <v>3</v>
      </c>
      <c r="F20" s="29">
        <v>3</v>
      </c>
      <c r="G20" s="29">
        <v>3</v>
      </c>
      <c r="H20" s="29">
        <v>3</v>
      </c>
      <c r="I20" s="29">
        <v>3</v>
      </c>
      <c r="J20" s="29">
        <v>3</v>
      </c>
      <c r="K20" s="29">
        <v>3</v>
      </c>
      <c r="L20" s="29">
        <v>3</v>
      </c>
      <c r="M20" s="29">
        <v>3</v>
      </c>
      <c r="N20" s="29">
        <v>4</v>
      </c>
      <c r="O20" s="29">
        <v>5</v>
      </c>
      <c r="P20" s="29"/>
      <c r="Q20" s="29"/>
      <c r="R20" s="29">
        <v>3</v>
      </c>
      <c r="S20" s="13"/>
      <c r="T20" s="19">
        <f t="shared" si="0"/>
        <v>3.2142857142857144</v>
      </c>
      <c r="U20" s="20">
        <f t="shared" si="1"/>
        <v>0</v>
      </c>
      <c r="V20" s="20">
        <f t="shared" si="2"/>
        <v>12</v>
      </c>
      <c r="W20" s="20">
        <f t="shared" si="3"/>
        <v>1</v>
      </c>
      <c r="X20" s="20">
        <f t="shared" si="4"/>
        <v>1</v>
      </c>
      <c r="Y20" s="21" t="str">
        <f t="shared" si="5"/>
        <v>удов</v>
      </c>
      <c r="Z20" s="20">
        <f t="shared" si="6"/>
        <v>24</v>
      </c>
      <c r="AA20" s="15"/>
    </row>
    <row r="21" spans="1:30" ht="16.5" thickBot="1">
      <c r="A21" s="16">
        <v>18</v>
      </c>
      <c r="B21" s="18" t="s">
        <v>54</v>
      </c>
      <c r="C21" s="16">
        <v>3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5</v>
      </c>
      <c r="N21" s="16">
        <v>3</v>
      </c>
      <c r="O21" s="16">
        <v>5</v>
      </c>
      <c r="P21" s="16"/>
      <c r="Q21" s="16"/>
      <c r="R21" s="16">
        <v>3</v>
      </c>
      <c r="S21" s="16"/>
      <c r="T21" s="19">
        <f t="shared" si="0"/>
        <v>3.2857142857142856</v>
      </c>
      <c r="U21" s="20">
        <f t="shared" si="1"/>
        <v>0</v>
      </c>
      <c r="V21" s="20">
        <f t="shared" si="2"/>
        <v>12</v>
      </c>
      <c r="W21" s="20">
        <f t="shared" si="3"/>
        <v>0</v>
      </c>
      <c r="X21" s="20">
        <f t="shared" si="4"/>
        <v>2</v>
      </c>
      <c r="Y21" s="21" t="str">
        <f t="shared" si="5"/>
        <v>удов</v>
      </c>
      <c r="Z21" s="20">
        <f t="shared" si="6"/>
        <v>22</v>
      </c>
      <c r="AA21" s="20"/>
    </row>
    <row r="22" spans="1:30" ht="16.5" thickBot="1">
      <c r="A22" s="16">
        <v>19</v>
      </c>
      <c r="B22" s="18" t="s">
        <v>55</v>
      </c>
      <c r="C22" s="16">
        <v>3</v>
      </c>
      <c r="D22" s="16">
        <v>3</v>
      </c>
      <c r="E22" s="16">
        <v>4</v>
      </c>
      <c r="F22" s="16">
        <v>3</v>
      </c>
      <c r="G22" s="16">
        <v>3</v>
      </c>
      <c r="H22" s="16">
        <v>3</v>
      </c>
      <c r="I22" s="16">
        <v>3</v>
      </c>
      <c r="J22" s="16">
        <v>4</v>
      </c>
      <c r="K22" s="16">
        <v>4</v>
      </c>
      <c r="L22" s="16">
        <v>3</v>
      </c>
      <c r="M22" s="16">
        <v>3</v>
      </c>
      <c r="N22" s="16">
        <v>4</v>
      </c>
      <c r="O22" s="16">
        <v>5</v>
      </c>
      <c r="P22" s="16"/>
      <c r="Q22" s="16"/>
      <c r="R22" s="16">
        <v>3</v>
      </c>
      <c r="S22" s="16"/>
      <c r="T22" s="19">
        <f t="shared" si="0"/>
        <v>3.4285714285714284</v>
      </c>
      <c r="U22" s="20">
        <f t="shared" si="1"/>
        <v>0</v>
      </c>
      <c r="V22" s="20">
        <f t="shared" si="2"/>
        <v>9</v>
      </c>
      <c r="W22" s="20">
        <f t="shared" si="3"/>
        <v>4</v>
      </c>
      <c r="X22" s="20">
        <f t="shared" si="4"/>
        <v>1</v>
      </c>
      <c r="Y22" s="21" t="str">
        <f t="shared" si="5"/>
        <v>удов</v>
      </c>
      <c r="Z22" s="20">
        <f t="shared" si="6"/>
        <v>20</v>
      </c>
      <c r="AA22" s="20"/>
    </row>
    <row r="23" spans="1:30" ht="16.5" thickBot="1">
      <c r="A23" s="16">
        <v>20</v>
      </c>
      <c r="B23" s="18" t="s">
        <v>56</v>
      </c>
      <c r="C23" s="16">
        <v>4</v>
      </c>
      <c r="D23" s="16">
        <v>5</v>
      </c>
      <c r="E23" s="16">
        <v>5</v>
      </c>
      <c r="F23" s="16">
        <v>5</v>
      </c>
      <c r="G23" s="16">
        <v>5</v>
      </c>
      <c r="H23" s="16">
        <v>5</v>
      </c>
      <c r="I23" s="16">
        <v>5</v>
      </c>
      <c r="J23" s="16">
        <v>5</v>
      </c>
      <c r="K23" s="16">
        <v>5</v>
      </c>
      <c r="L23" s="16">
        <v>5</v>
      </c>
      <c r="M23" s="16">
        <v>5</v>
      </c>
      <c r="N23" s="16">
        <v>5</v>
      </c>
      <c r="O23" s="16">
        <v>5</v>
      </c>
      <c r="P23" s="16"/>
      <c r="Q23" s="16"/>
      <c r="R23" s="16">
        <v>5</v>
      </c>
      <c r="S23" s="16"/>
      <c r="T23" s="19">
        <f t="shared" si="0"/>
        <v>4.9285714285714288</v>
      </c>
      <c r="U23" s="20">
        <f t="shared" si="1"/>
        <v>0</v>
      </c>
      <c r="V23" s="20">
        <f t="shared" si="2"/>
        <v>0</v>
      </c>
      <c r="W23" s="20">
        <f t="shared" si="3"/>
        <v>1</v>
      </c>
      <c r="X23" s="20">
        <f t="shared" si="4"/>
        <v>13</v>
      </c>
      <c r="Y23" s="21" t="str">
        <f t="shared" si="5"/>
        <v>хорошо</v>
      </c>
      <c r="Z23" s="20">
        <f t="shared" si="6"/>
        <v>3</v>
      </c>
      <c r="AA23" s="20"/>
    </row>
    <row r="24" spans="1:30" ht="16.5" thickBot="1">
      <c r="A24" s="16">
        <v>21</v>
      </c>
      <c r="B24" s="18" t="s">
        <v>57</v>
      </c>
      <c r="C24" s="16">
        <v>5</v>
      </c>
      <c r="D24" s="16">
        <v>5</v>
      </c>
      <c r="E24" s="16">
        <v>5</v>
      </c>
      <c r="F24" s="16">
        <v>5</v>
      </c>
      <c r="G24" s="16">
        <v>5</v>
      </c>
      <c r="H24" s="16">
        <v>5</v>
      </c>
      <c r="I24" s="16">
        <v>5</v>
      </c>
      <c r="J24" s="16">
        <v>5</v>
      </c>
      <c r="K24" s="16">
        <v>4</v>
      </c>
      <c r="L24" s="16">
        <v>5</v>
      </c>
      <c r="M24" s="16">
        <v>5</v>
      </c>
      <c r="N24" s="16">
        <v>5</v>
      </c>
      <c r="O24" s="16">
        <v>5</v>
      </c>
      <c r="P24" s="16">
        <v>5</v>
      </c>
      <c r="Q24" s="16">
        <v>5</v>
      </c>
      <c r="R24" s="16">
        <v>5</v>
      </c>
      <c r="S24" s="16"/>
      <c r="T24" s="19">
        <f t="shared" si="0"/>
        <v>4.9375</v>
      </c>
      <c r="U24" s="20">
        <f t="shared" si="1"/>
        <v>0</v>
      </c>
      <c r="V24" s="20">
        <f t="shared" si="2"/>
        <v>0</v>
      </c>
      <c r="W24" s="20">
        <f t="shared" si="3"/>
        <v>1</v>
      </c>
      <c r="X24" s="20">
        <f t="shared" si="4"/>
        <v>15</v>
      </c>
      <c r="Y24" s="21" t="str">
        <f t="shared" si="5"/>
        <v>хорошо</v>
      </c>
      <c r="Z24" s="20">
        <f t="shared" si="6"/>
        <v>2</v>
      </c>
      <c r="AA24" s="20"/>
    </row>
    <row r="25" spans="1:30" ht="16.5" thickBot="1">
      <c r="A25" s="16">
        <v>22</v>
      </c>
      <c r="B25" s="18" t="s">
        <v>58</v>
      </c>
      <c r="C25" s="16">
        <v>3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4</v>
      </c>
      <c r="P25" s="16"/>
      <c r="Q25" s="16"/>
      <c r="R25" s="16">
        <v>3</v>
      </c>
      <c r="S25" s="16"/>
      <c r="T25" s="19">
        <f t="shared" si="0"/>
        <v>3.0714285714285716</v>
      </c>
      <c r="U25" s="20">
        <f t="shared" si="1"/>
        <v>0</v>
      </c>
      <c r="V25" s="20">
        <f t="shared" si="2"/>
        <v>13</v>
      </c>
      <c r="W25" s="20">
        <f t="shared" si="3"/>
        <v>1</v>
      </c>
      <c r="X25" s="20">
        <f t="shared" si="4"/>
        <v>0</v>
      </c>
      <c r="Y25" s="21" t="str">
        <f t="shared" si="5"/>
        <v>удов</v>
      </c>
      <c r="Z25" s="20">
        <f t="shared" si="6"/>
        <v>25</v>
      </c>
      <c r="AA25" s="20"/>
    </row>
    <row r="26" spans="1:30" ht="16.5" thickBot="1">
      <c r="A26" s="16">
        <v>23</v>
      </c>
      <c r="B26" s="18" t="s">
        <v>59</v>
      </c>
      <c r="C26" s="16">
        <v>3</v>
      </c>
      <c r="D26" s="16">
        <v>3</v>
      </c>
      <c r="E26" s="16">
        <v>4</v>
      </c>
      <c r="F26" s="16">
        <v>3</v>
      </c>
      <c r="G26" s="16">
        <v>3</v>
      </c>
      <c r="H26" s="16">
        <v>3</v>
      </c>
      <c r="I26" s="16">
        <v>4</v>
      </c>
      <c r="J26" s="16">
        <v>3</v>
      </c>
      <c r="K26" s="16">
        <v>3</v>
      </c>
      <c r="L26" s="16">
        <v>4</v>
      </c>
      <c r="M26" s="16">
        <v>3</v>
      </c>
      <c r="N26" s="16">
        <v>5</v>
      </c>
      <c r="O26" s="16">
        <v>5</v>
      </c>
      <c r="P26" s="16"/>
      <c r="Q26" s="16"/>
      <c r="R26" s="16">
        <v>5</v>
      </c>
      <c r="S26" s="16"/>
      <c r="T26" s="19">
        <f t="shared" si="0"/>
        <v>3.6428571428571428</v>
      </c>
      <c r="U26" s="20">
        <f t="shared" si="1"/>
        <v>0</v>
      </c>
      <c r="V26" s="20">
        <f t="shared" si="2"/>
        <v>8</v>
      </c>
      <c r="W26" s="20">
        <f t="shared" si="3"/>
        <v>3</v>
      </c>
      <c r="X26" s="20">
        <f t="shared" si="4"/>
        <v>3</v>
      </c>
      <c r="Y26" s="21" t="str">
        <f t="shared" si="5"/>
        <v>удов</v>
      </c>
      <c r="Z26" s="20">
        <f t="shared" si="6"/>
        <v>17</v>
      </c>
      <c r="AA26" s="20"/>
    </row>
    <row r="27" spans="1:30" ht="16.5" thickBot="1">
      <c r="A27" s="16">
        <v>24</v>
      </c>
      <c r="B27" s="18" t="s">
        <v>60</v>
      </c>
      <c r="C27" s="16">
        <v>4</v>
      </c>
      <c r="D27" s="16">
        <v>4</v>
      </c>
      <c r="E27" s="16">
        <v>5</v>
      </c>
      <c r="F27" s="16">
        <v>5</v>
      </c>
      <c r="G27" s="16">
        <v>4</v>
      </c>
      <c r="H27" s="16">
        <v>4</v>
      </c>
      <c r="I27" s="16">
        <v>4</v>
      </c>
      <c r="J27" s="16">
        <v>4</v>
      </c>
      <c r="K27" s="16">
        <v>4</v>
      </c>
      <c r="L27" s="16">
        <v>4</v>
      </c>
      <c r="M27" s="16">
        <v>5</v>
      </c>
      <c r="N27" s="16">
        <v>5</v>
      </c>
      <c r="O27" s="16">
        <v>5</v>
      </c>
      <c r="P27" s="16"/>
      <c r="Q27" s="16"/>
      <c r="R27" s="16">
        <v>4</v>
      </c>
      <c r="S27" s="16"/>
      <c r="T27" s="19">
        <f t="shared" si="0"/>
        <v>4.3571428571428568</v>
      </c>
      <c r="U27" s="20">
        <f t="shared" si="1"/>
        <v>0</v>
      </c>
      <c r="V27" s="20">
        <f t="shared" si="2"/>
        <v>0</v>
      </c>
      <c r="W27" s="20">
        <f t="shared" si="3"/>
        <v>9</v>
      </c>
      <c r="X27" s="20">
        <f t="shared" si="4"/>
        <v>5</v>
      </c>
      <c r="Y27" s="21" t="str">
        <f t="shared" si="5"/>
        <v>хорошо</v>
      </c>
      <c r="Z27" s="20">
        <f t="shared" si="6"/>
        <v>8</v>
      </c>
      <c r="AA27" s="20"/>
    </row>
    <row r="28" spans="1:30" ht="16.5" thickBot="1">
      <c r="A28" s="16">
        <v>25</v>
      </c>
      <c r="B28" s="18" t="s">
        <v>61</v>
      </c>
      <c r="C28" s="16">
        <v>3</v>
      </c>
      <c r="D28" s="16">
        <v>4</v>
      </c>
      <c r="E28" s="16">
        <v>4</v>
      </c>
      <c r="F28" s="16">
        <v>4</v>
      </c>
      <c r="G28" s="16">
        <v>4</v>
      </c>
      <c r="H28" s="16">
        <v>3</v>
      </c>
      <c r="I28" s="16">
        <v>3</v>
      </c>
      <c r="J28" s="16">
        <v>4</v>
      </c>
      <c r="K28" s="16">
        <v>3</v>
      </c>
      <c r="L28" s="16">
        <v>4</v>
      </c>
      <c r="M28" s="16">
        <v>3</v>
      </c>
      <c r="N28" s="16">
        <v>5</v>
      </c>
      <c r="O28" s="16">
        <v>5</v>
      </c>
      <c r="P28" s="16"/>
      <c r="Q28" s="16"/>
      <c r="R28" s="16">
        <v>4</v>
      </c>
      <c r="S28" s="16"/>
      <c r="T28" s="19">
        <f t="shared" ref="T28" si="7">AVERAGE(C28:R28)</f>
        <v>3.7857142857142856</v>
      </c>
      <c r="U28" s="20">
        <f t="shared" ref="U28" si="8">COUNTIF(C28:R28,2)</f>
        <v>0</v>
      </c>
      <c r="V28" s="20">
        <f t="shared" ref="V28" si="9">COUNTIF(C28:R28,3)</f>
        <v>5</v>
      </c>
      <c r="W28" s="20">
        <f t="shared" ref="W28" si="10">COUNTIF(C28:R28,4)</f>
        <v>7</v>
      </c>
      <c r="X28" s="20">
        <f t="shared" ref="X28" si="11">COUNTIF(C28:R28,5)</f>
        <v>2</v>
      </c>
      <c r="Y28" s="21" t="str">
        <f t="shared" ref="Y28" si="12">IF(U28&gt;=1,"неудов",IF(V28&gt;=1,"удов",IF(W28&gt;=1,"хорошо",IF(X28&gt;=1,"отлично "))))</f>
        <v>удов</v>
      </c>
      <c r="Z28" s="20">
        <f>RANK(T28,$T$4:$T$28)</f>
        <v>14</v>
      </c>
      <c r="AA28" s="20"/>
    </row>
    <row r="29" spans="1:30" ht="15.75">
      <c r="A29" s="65" t="s">
        <v>18</v>
      </c>
      <c r="B29" s="66"/>
      <c r="C29" s="22">
        <f t="shared" ref="C29:R29" si="13">AVERAGE(C4:C28)</f>
        <v>3.6</v>
      </c>
      <c r="D29" s="22">
        <f t="shared" si="13"/>
        <v>3.72</v>
      </c>
      <c r="E29" s="22">
        <f t="shared" si="13"/>
        <v>3.88</v>
      </c>
      <c r="F29" s="22">
        <f t="shared" si="13"/>
        <v>3.68</v>
      </c>
      <c r="G29" s="22">
        <f t="shared" si="13"/>
        <v>3.64</v>
      </c>
      <c r="H29" s="22">
        <f t="shared" si="13"/>
        <v>3.88</v>
      </c>
      <c r="I29" s="22">
        <f t="shared" si="13"/>
        <v>4.04</v>
      </c>
      <c r="J29" s="22">
        <f t="shared" si="13"/>
        <v>3.84</v>
      </c>
      <c r="K29" s="22">
        <f t="shared" si="13"/>
        <v>3.76</v>
      </c>
      <c r="L29" s="22">
        <f t="shared" si="13"/>
        <v>4.12</v>
      </c>
      <c r="M29" s="22">
        <f t="shared" si="13"/>
        <v>4.24</v>
      </c>
      <c r="N29" s="22">
        <f t="shared" si="13"/>
        <v>4.4000000000000004</v>
      </c>
      <c r="O29" s="22">
        <f t="shared" si="13"/>
        <v>4.8</v>
      </c>
      <c r="P29" s="22">
        <f t="shared" si="13"/>
        <v>4.666666666666667</v>
      </c>
      <c r="Q29" s="22">
        <f t="shared" si="13"/>
        <v>4.666666666666667</v>
      </c>
      <c r="R29" s="22">
        <f t="shared" si="13"/>
        <v>4.3600000000000003</v>
      </c>
      <c r="S29" s="22" t="e">
        <f t="shared" ref="S29" si="14">AVERAGE(S21:S28)</f>
        <v>#DIV/0!</v>
      </c>
      <c r="T29" s="23" t="e">
        <f>AVERAGE(C29:S29)</f>
        <v>#DIV/0!</v>
      </c>
      <c r="U29" s="21"/>
      <c r="V29" s="21"/>
      <c r="W29" s="21"/>
      <c r="X29" s="21"/>
      <c r="Y29" s="21"/>
      <c r="Z29" s="21"/>
      <c r="AA29" s="21"/>
    </row>
    <row r="30" spans="1:30" ht="15.75">
      <c r="A30" s="53" t="s">
        <v>19</v>
      </c>
      <c r="B30" s="54"/>
      <c r="C30" s="21">
        <f t="shared" ref="C30:O30" si="15">COUNTIF(C4:C28,"=5")</f>
        <v>2</v>
      </c>
      <c r="D30" s="21">
        <f t="shared" si="15"/>
        <v>4</v>
      </c>
      <c r="E30" s="21">
        <f t="shared" si="15"/>
        <v>6</v>
      </c>
      <c r="F30" s="21">
        <f t="shared" si="15"/>
        <v>5</v>
      </c>
      <c r="G30" s="21">
        <f t="shared" si="15"/>
        <v>5</v>
      </c>
      <c r="H30" s="21">
        <f t="shared" si="15"/>
        <v>7</v>
      </c>
      <c r="I30" s="21">
        <f t="shared" si="15"/>
        <v>9</v>
      </c>
      <c r="J30" s="21">
        <f t="shared" si="15"/>
        <v>4</v>
      </c>
      <c r="K30" s="21">
        <f t="shared" si="15"/>
        <v>5</v>
      </c>
      <c r="L30" s="21">
        <f t="shared" si="15"/>
        <v>9</v>
      </c>
      <c r="M30" s="21">
        <f t="shared" si="15"/>
        <v>12</v>
      </c>
      <c r="N30" s="21">
        <f t="shared" si="15"/>
        <v>12</v>
      </c>
      <c r="O30" s="21">
        <f t="shared" si="15"/>
        <v>20</v>
      </c>
      <c r="P30" s="21">
        <f t="shared" ref="P30:R30" si="16">COUNTIF(P4:P28,"=5")</f>
        <v>2</v>
      </c>
      <c r="Q30" s="21">
        <f t="shared" si="16"/>
        <v>2</v>
      </c>
      <c r="R30" s="21">
        <f t="shared" si="16"/>
        <v>13</v>
      </c>
      <c r="S30" s="21">
        <f t="shared" ref="S30" si="17">COUNTIF(S21:S28,"=5")</f>
        <v>0</v>
      </c>
      <c r="T30" s="21"/>
      <c r="U30" s="20"/>
      <c r="V30" s="20"/>
      <c r="W30" s="20"/>
      <c r="X30" s="20"/>
      <c r="Y30" s="20"/>
      <c r="Z30" s="20"/>
      <c r="AA30" s="20"/>
    </row>
    <row r="31" spans="1:30" ht="15.75">
      <c r="A31" s="53" t="s">
        <v>20</v>
      </c>
      <c r="B31" s="54"/>
      <c r="C31" s="21">
        <f t="shared" ref="C31:O31" si="18">COUNTIF(C4:C28,"=4")</f>
        <v>11</v>
      </c>
      <c r="D31" s="21">
        <f t="shared" si="18"/>
        <v>10</v>
      </c>
      <c r="E31" s="21">
        <f t="shared" si="18"/>
        <v>10</v>
      </c>
      <c r="F31" s="21">
        <f t="shared" si="18"/>
        <v>7</v>
      </c>
      <c r="G31" s="21">
        <f t="shared" si="18"/>
        <v>6</v>
      </c>
      <c r="H31" s="21">
        <f t="shared" si="18"/>
        <v>8</v>
      </c>
      <c r="I31" s="21">
        <f t="shared" si="18"/>
        <v>8</v>
      </c>
      <c r="J31" s="21">
        <f t="shared" si="18"/>
        <v>13</v>
      </c>
      <c r="K31" s="21">
        <f t="shared" si="18"/>
        <v>9</v>
      </c>
      <c r="L31" s="21">
        <f t="shared" si="18"/>
        <v>10</v>
      </c>
      <c r="M31" s="21">
        <f t="shared" si="18"/>
        <v>7</v>
      </c>
      <c r="N31" s="21">
        <f t="shared" si="18"/>
        <v>11</v>
      </c>
      <c r="O31" s="21">
        <f t="shared" si="18"/>
        <v>5</v>
      </c>
      <c r="P31" s="21">
        <f t="shared" ref="P31:R31" si="19">COUNTIF(P4:P28,"=4")</f>
        <v>1</v>
      </c>
      <c r="Q31" s="21">
        <f t="shared" si="19"/>
        <v>1</v>
      </c>
      <c r="R31" s="21">
        <f t="shared" si="19"/>
        <v>8</v>
      </c>
      <c r="S31" s="21">
        <f t="shared" ref="S31" si="20">COUNTIF(S21:S28,"=4")</f>
        <v>0</v>
      </c>
      <c r="T31" s="59" t="s">
        <v>21</v>
      </c>
      <c r="U31" s="59"/>
      <c r="V31" s="24">
        <v>1</v>
      </c>
      <c r="W31" s="25">
        <f>V31/SUM($V$31:$V$34)</f>
        <v>0.04</v>
      </c>
      <c r="X31" s="60" t="s">
        <v>22</v>
      </c>
      <c r="Y31" s="61"/>
      <c r="Z31" s="58">
        <f>SUM(V31:V33)/SUM(V31:V34)</f>
        <v>1</v>
      </c>
      <c r="AA31" s="58"/>
    </row>
    <row r="32" spans="1:30" ht="15.75">
      <c r="A32" s="53" t="s">
        <v>23</v>
      </c>
      <c r="B32" s="54"/>
      <c r="C32" s="21">
        <f t="shared" ref="C32:O32" si="21">COUNTIF(C4:C28,"=3")</f>
        <v>12</v>
      </c>
      <c r="D32" s="21">
        <f t="shared" si="21"/>
        <v>11</v>
      </c>
      <c r="E32" s="21">
        <f t="shared" si="21"/>
        <v>9</v>
      </c>
      <c r="F32" s="21">
        <f t="shared" si="21"/>
        <v>13</v>
      </c>
      <c r="G32" s="21">
        <f t="shared" si="21"/>
        <v>14</v>
      </c>
      <c r="H32" s="21">
        <f t="shared" si="21"/>
        <v>10</v>
      </c>
      <c r="I32" s="21">
        <f t="shared" si="21"/>
        <v>8</v>
      </c>
      <c r="J32" s="21">
        <f t="shared" si="21"/>
        <v>8</v>
      </c>
      <c r="K32" s="21">
        <f t="shared" si="21"/>
        <v>11</v>
      </c>
      <c r="L32" s="21">
        <f t="shared" si="21"/>
        <v>6</v>
      </c>
      <c r="M32" s="21">
        <f t="shared" si="21"/>
        <v>6</v>
      </c>
      <c r="N32" s="21">
        <f t="shared" si="21"/>
        <v>2</v>
      </c>
      <c r="O32" s="21">
        <f t="shared" si="21"/>
        <v>0</v>
      </c>
      <c r="P32" s="21">
        <f t="shared" ref="P32:R32" si="22">COUNTIF(P4:P28,"=3")</f>
        <v>0</v>
      </c>
      <c r="Q32" s="21">
        <f t="shared" si="22"/>
        <v>0</v>
      </c>
      <c r="R32" s="21">
        <f t="shared" si="22"/>
        <v>4</v>
      </c>
      <c r="S32" s="21">
        <f t="shared" ref="S32" si="23">COUNTIF(S21:S28,"=3")</f>
        <v>0</v>
      </c>
      <c r="T32" s="59" t="s">
        <v>24</v>
      </c>
      <c r="U32" s="59"/>
      <c r="V32" s="24">
        <f>COUNTIF(Y4:Y28,"хорошо")</f>
        <v>8</v>
      </c>
      <c r="W32" s="25">
        <f t="shared" ref="W32:W34" si="24">V32/SUM($V$31:$V$34)</f>
        <v>0.32</v>
      </c>
      <c r="X32" s="62"/>
      <c r="Y32" s="63"/>
      <c r="Z32" s="58"/>
      <c r="AA32" s="58"/>
    </row>
    <row r="33" spans="1:32" ht="15.75">
      <c r="A33" s="53" t="s">
        <v>25</v>
      </c>
      <c r="B33" s="54"/>
      <c r="C33" s="21">
        <f t="shared" ref="C33:O33" si="25">COUNTIF(C4:C28,"=2")</f>
        <v>0</v>
      </c>
      <c r="D33" s="21">
        <f t="shared" si="25"/>
        <v>0</v>
      </c>
      <c r="E33" s="21">
        <f t="shared" si="25"/>
        <v>0</v>
      </c>
      <c r="F33" s="21">
        <f t="shared" si="25"/>
        <v>0</v>
      </c>
      <c r="G33" s="21">
        <f t="shared" si="25"/>
        <v>0</v>
      </c>
      <c r="H33" s="21">
        <f t="shared" si="25"/>
        <v>0</v>
      </c>
      <c r="I33" s="21">
        <f t="shared" si="25"/>
        <v>0</v>
      </c>
      <c r="J33" s="21">
        <f t="shared" si="25"/>
        <v>0</v>
      </c>
      <c r="K33" s="21">
        <f t="shared" si="25"/>
        <v>0</v>
      </c>
      <c r="L33" s="21">
        <f t="shared" si="25"/>
        <v>0</v>
      </c>
      <c r="M33" s="21">
        <f t="shared" si="25"/>
        <v>0</v>
      </c>
      <c r="N33" s="21">
        <f t="shared" si="25"/>
        <v>0</v>
      </c>
      <c r="O33" s="21">
        <f t="shared" si="25"/>
        <v>0</v>
      </c>
      <c r="P33" s="21">
        <f t="shared" ref="P33:R33" si="26">COUNTIF(P4:P28,"=2")</f>
        <v>0</v>
      </c>
      <c r="Q33" s="21">
        <f t="shared" si="26"/>
        <v>0</v>
      </c>
      <c r="R33" s="21">
        <f t="shared" si="26"/>
        <v>0</v>
      </c>
      <c r="S33" s="21">
        <f t="shared" ref="S33" si="27">COUNTIF(S21:S28,"=2")</f>
        <v>0</v>
      </c>
      <c r="T33" s="59" t="s">
        <v>26</v>
      </c>
      <c r="U33" s="59"/>
      <c r="V33" s="24">
        <f>COUNTIF(Y4:Y28,"удов")</f>
        <v>16</v>
      </c>
      <c r="W33" s="25">
        <f t="shared" si="24"/>
        <v>0.64</v>
      </c>
      <c r="X33" s="60" t="s">
        <v>27</v>
      </c>
      <c r="Y33" s="61"/>
      <c r="Z33" s="58">
        <f>SUM(V31:V32)/SUM(V31:V34)</f>
        <v>0.36</v>
      </c>
      <c r="AA33" s="58"/>
    </row>
    <row r="34" spans="1:32" ht="15.75">
      <c r="A34" s="53" t="s">
        <v>28</v>
      </c>
      <c r="B34" s="54"/>
      <c r="C34" s="26">
        <f t="shared" ref="C34:S34" si="28">SUM(C30:C32)/SUM(C30:C33)</f>
        <v>1</v>
      </c>
      <c r="D34" s="26">
        <f t="shared" si="28"/>
        <v>1</v>
      </c>
      <c r="E34" s="26">
        <f t="shared" si="28"/>
        <v>1</v>
      </c>
      <c r="F34" s="26">
        <f t="shared" si="28"/>
        <v>1</v>
      </c>
      <c r="G34" s="26">
        <f t="shared" si="28"/>
        <v>1</v>
      </c>
      <c r="H34" s="26">
        <f t="shared" si="28"/>
        <v>1</v>
      </c>
      <c r="I34" s="26">
        <f t="shared" si="28"/>
        <v>1</v>
      </c>
      <c r="J34" s="26">
        <f t="shared" si="28"/>
        <v>1</v>
      </c>
      <c r="K34" s="26">
        <f t="shared" si="28"/>
        <v>1</v>
      </c>
      <c r="L34" s="26">
        <f t="shared" si="28"/>
        <v>1</v>
      </c>
      <c r="M34" s="26">
        <f t="shared" si="28"/>
        <v>1</v>
      </c>
      <c r="N34" s="26">
        <f t="shared" si="28"/>
        <v>1</v>
      </c>
      <c r="O34" s="26">
        <f t="shared" si="28"/>
        <v>1</v>
      </c>
      <c r="P34" s="26">
        <f t="shared" si="28"/>
        <v>1</v>
      </c>
      <c r="Q34" s="26">
        <f t="shared" si="28"/>
        <v>1</v>
      </c>
      <c r="R34" s="26">
        <f t="shared" si="28"/>
        <v>1</v>
      </c>
      <c r="S34" s="26" t="e">
        <f t="shared" si="28"/>
        <v>#DIV/0!</v>
      </c>
      <c r="T34" s="59" t="s">
        <v>29</v>
      </c>
      <c r="U34" s="59"/>
      <c r="V34" s="24">
        <f>COUNTIF(Y4:Y28,"неудов")</f>
        <v>0</v>
      </c>
      <c r="W34" s="25">
        <f t="shared" si="24"/>
        <v>0</v>
      </c>
      <c r="X34" s="62"/>
      <c r="Y34" s="63"/>
      <c r="Z34" s="58"/>
      <c r="AA34" s="58"/>
    </row>
    <row r="35" spans="1:32" ht="15.75">
      <c r="A35" s="53" t="s">
        <v>30</v>
      </c>
      <c r="B35" s="54"/>
      <c r="C35" s="26">
        <f t="shared" ref="C35:S35" si="29">SUM(C30:C31)/SUM(C29:C33)</f>
        <v>0.45454545454545453</v>
      </c>
      <c r="D35" s="26">
        <f t="shared" si="29"/>
        <v>0.48746518105849584</v>
      </c>
      <c r="E35" s="26">
        <f t="shared" si="29"/>
        <v>0.554016620498615</v>
      </c>
      <c r="F35" s="26">
        <f t="shared" si="29"/>
        <v>0.41841004184100417</v>
      </c>
      <c r="G35" s="26">
        <f t="shared" si="29"/>
        <v>0.38407821229050276</v>
      </c>
      <c r="H35" s="26">
        <f t="shared" si="29"/>
        <v>0.51939058171745156</v>
      </c>
      <c r="I35" s="26">
        <f t="shared" si="29"/>
        <v>0.58539944903581265</v>
      </c>
      <c r="J35" s="26">
        <f t="shared" si="29"/>
        <v>0.58945908460471563</v>
      </c>
      <c r="K35" s="26">
        <f t="shared" si="29"/>
        <v>0.4867872044506259</v>
      </c>
      <c r="L35" s="26">
        <f t="shared" si="29"/>
        <v>0.65247252747252749</v>
      </c>
      <c r="M35" s="26">
        <f t="shared" si="29"/>
        <v>0.64979480164158687</v>
      </c>
      <c r="N35" s="26">
        <f t="shared" si="29"/>
        <v>0.78231292517006812</v>
      </c>
      <c r="O35" s="26">
        <f t="shared" si="29"/>
        <v>0.83892617449664431</v>
      </c>
      <c r="P35" s="26">
        <f t="shared" si="29"/>
        <v>0.39130434782608692</v>
      </c>
      <c r="Q35" s="26">
        <f t="shared" si="29"/>
        <v>0.39130434782608692</v>
      </c>
      <c r="R35" s="26">
        <f t="shared" si="29"/>
        <v>0.71525885558583102</v>
      </c>
      <c r="S35" s="26" t="e">
        <f t="shared" si="29"/>
        <v>#DIV/0!</v>
      </c>
      <c r="T35" s="55" t="s">
        <v>31</v>
      </c>
      <c r="U35" s="56"/>
      <c r="V35" s="27" t="s">
        <v>32</v>
      </c>
      <c r="W35" s="28"/>
      <c r="X35" s="27" t="s">
        <v>33</v>
      </c>
      <c r="Y35" s="28"/>
      <c r="Z35" s="27" t="s">
        <v>34</v>
      </c>
      <c r="AA35" s="28"/>
    </row>
    <row r="36" spans="1:32">
      <c r="A36" s="1" t="s">
        <v>35</v>
      </c>
    </row>
    <row r="37" spans="1:32" ht="21">
      <c r="A37" s="57" t="s">
        <v>36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 t="s">
        <v>37</v>
      </c>
      <c r="Z37" s="57"/>
      <c r="AA37" s="57"/>
      <c r="AB37" s="57"/>
      <c r="AC37" s="57"/>
      <c r="AD37" s="57"/>
      <c r="AE37" s="57"/>
      <c r="AF37" s="57"/>
    </row>
    <row r="42" spans="1:32">
      <c r="AC42" s="5"/>
    </row>
    <row r="47" spans="1:32" ht="15">
      <c r="Y47" s="1"/>
    </row>
  </sheetData>
  <sheetProtection deleteColumns="0" deleteRows="0"/>
  <protectedRanges>
    <protectedRange sqref="A21:B28 S3:S20 A1:R3 S1:X2 A4:Q20" name="Диапазон1" securityDescriptor="O:WDG:WDD:(A;;CC;;;WD)"/>
    <protectedRange sqref="R4:R20" name="Диапазон1_1" securityDescriptor="O:WDG:WDD:(A;;CC;;;WD)"/>
  </protectedRanges>
  <mergeCells count="20">
    <mergeCell ref="T1:X1"/>
    <mergeCell ref="A29:B29"/>
    <mergeCell ref="A30:B30"/>
    <mergeCell ref="A31:B31"/>
    <mergeCell ref="T31:U31"/>
    <mergeCell ref="X31:Y32"/>
    <mergeCell ref="Z31:AA32"/>
    <mergeCell ref="A32:B32"/>
    <mergeCell ref="T32:U32"/>
    <mergeCell ref="A33:B33"/>
    <mergeCell ref="T33:U33"/>
    <mergeCell ref="X33:Y34"/>
    <mergeCell ref="Z33:AA34"/>
    <mergeCell ref="A34:B34"/>
    <mergeCell ref="T34:U34"/>
    <mergeCell ref="A35:B35"/>
    <mergeCell ref="T35:U35"/>
    <mergeCell ref="A37:B37"/>
    <mergeCell ref="C37:X37"/>
    <mergeCell ref="Y37:AF37"/>
  </mergeCells>
  <pageMargins left="0.7" right="0.7" top="0.75" bottom="0.75" header="0.3" footer="0.3"/>
  <pageSetup paperSize="9" orientation="portrait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7"/>
  <sheetViews>
    <sheetView topLeftCell="A26" zoomScale="67" zoomScaleNormal="67" workbookViewId="0">
      <selection activeCell="Q16" sqref="Q16"/>
    </sheetView>
  </sheetViews>
  <sheetFormatPr defaultRowHeight="18.75"/>
  <cols>
    <col min="1" max="1" width="9.140625" style="1"/>
    <col min="2" max="2" width="26" style="1" customWidth="1"/>
    <col min="3" max="4" width="9.42578125" style="1" bestFit="1" customWidth="1"/>
    <col min="5" max="6" width="12.5703125" style="1" bestFit="1" customWidth="1"/>
    <col min="7" max="14" width="9.28515625" style="1" customWidth="1"/>
    <col min="15" max="15" width="9.42578125" style="1" bestFit="1" customWidth="1"/>
    <col min="16" max="17" width="9.42578125" style="1" customWidth="1"/>
    <col min="18" max="18" width="11.7109375" style="1" customWidth="1"/>
    <col min="19" max="19" width="19.42578125" style="1" customWidth="1"/>
    <col min="20" max="21" width="9.42578125" style="1" bestFit="1" customWidth="1"/>
    <col min="22" max="23" width="9.28515625" style="1" customWidth="1"/>
    <col min="24" max="24" width="9.28515625" style="1" bestFit="1" customWidth="1"/>
    <col min="25" max="25" width="10.5703125" style="3" bestFit="1" customWidth="1"/>
    <col min="26" max="29" width="9.140625" style="1"/>
    <col min="30" max="30" width="15.28515625" style="1" customWidth="1"/>
    <col min="31" max="16384" width="9.140625" style="1"/>
  </cols>
  <sheetData>
    <row r="1" spans="1:32" s="9" customFormat="1" ht="23.25">
      <c r="A1" s="33"/>
      <c r="B1" s="33" t="s">
        <v>0</v>
      </c>
      <c r="C1" s="33"/>
      <c r="D1" s="33" t="s">
        <v>69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 t="s">
        <v>68</v>
      </c>
      <c r="S1" s="33" t="s">
        <v>67</v>
      </c>
      <c r="T1" s="64" t="s">
        <v>66</v>
      </c>
      <c r="U1" s="64"/>
      <c r="V1" s="64"/>
      <c r="W1" s="64"/>
      <c r="X1" s="64"/>
      <c r="Y1" s="33"/>
      <c r="Z1" s="33"/>
      <c r="AA1" s="33"/>
      <c r="AB1" s="33"/>
      <c r="AC1" s="33"/>
      <c r="AD1" s="33"/>
      <c r="AE1" s="33"/>
      <c r="AF1" s="33"/>
    </row>
    <row r="2" spans="1:32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33"/>
      <c r="Z2" s="12"/>
      <c r="AA2" s="12"/>
      <c r="AB2" s="12"/>
      <c r="AC2" s="12"/>
      <c r="AD2" s="12"/>
      <c r="AE2" s="12"/>
      <c r="AF2" s="12"/>
    </row>
    <row r="3" spans="1:32" s="2" customFormat="1" ht="99.75" customHeight="1" thickBot="1">
      <c r="A3" s="13"/>
      <c r="B3" s="13"/>
      <c r="C3" s="31" t="s">
        <v>1</v>
      </c>
      <c r="D3" s="31" t="s">
        <v>2</v>
      </c>
      <c r="E3" s="31" t="s">
        <v>62</v>
      </c>
      <c r="F3" s="31" t="s">
        <v>63</v>
      </c>
      <c r="G3" s="31" t="s">
        <v>3</v>
      </c>
      <c r="H3" s="31" t="s">
        <v>64</v>
      </c>
      <c r="I3" s="31" t="s">
        <v>4</v>
      </c>
      <c r="J3" s="31" t="s">
        <v>5</v>
      </c>
      <c r="K3" s="31" t="s">
        <v>6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70</v>
      </c>
      <c r="Q3" s="31" t="s">
        <v>71</v>
      </c>
      <c r="R3" s="31" t="s">
        <v>65</v>
      </c>
      <c r="S3" s="13"/>
      <c r="T3" s="14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</row>
    <row r="4" spans="1:32" ht="18" thickBot="1">
      <c r="A4" s="16">
        <v>1</v>
      </c>
      <c r="B4" s="17" t="s">
        <v>38</v>
      </c>
      <c r="C4" s="29">
        <v>4</v>
      </c>
      <c r="D4" s="29">
        <v>4</v>
      </c>
      <c r="E4" s="29">
        <v>5</v>
      </c>
      <c r="F4" s="29">
        <v>5</v>
      </c>
      <c r="G4" s="29">
        <v>5</v>
      </c>
      <c r="H4" s="29">
        <v>5</v>
      </c>
      <c r="I4" s="29">
        <v>5</v>
      </c>
      <c r="J4" s="29">
        <v>5</v>
      </c>
      <c r="K4" s="29">
        <v>4</v>
      </c>
      <c r="L4" s="29">
        <v>4</v>
      </c>
      <c r="M4" s="29">
        <v>5</v>
      </c>
      <c r="N4" s="29">
        <v>5</v>
      </c>
      <c r="O4" s="29">
        <v>4</v>
      </c>
      <c r="P4" s="29"/>
      <c r="Q4" s="29"/>
      <c r="R4" s="29">
        <v>4</v>
      </c>
      <c r="S4" s="13"/>
      <c r="T4" s="19">
        <f t="shared" ref="T4:T28" si="0">AVERAGE(C4:R4)</f>
        <v>4.5714285714285712</v>
      </c>
      <c r="U4" s="20">
        <f t="shared" ref="U4:U28" si="1">COUNTIF(C4:R4,2)</f>
        <v>0</v>
      </c>
      <c r="V4" s="20">
        <f t="shared" ref="V4:V28" si="2">COUNTIF(C4:R4,3)</f>
        <v>0</v>
      </c>
      <c r="W4" s="20">
        <f t="shared" ref="W4:W28" si="3">COUNTIF(C4:R4,4)</f>
        <v>6</v>
      </c>
      <c r="X4" s="20">
        <f t="shared" ref="X4:X28" si="4">COUNTIF(C4:R4,5)</f>
        <v>8</v>
      </c>
      <c r="Y4" s="21" t="str">
        <f t="shared" ref="Y4:Y28" si="5">IF(U4&gt;=1,"неудов",IF(V4&gt;=1,"удов",IF(W4&gt;=1,"хорошо",IF(X4&gt;=1,"отлично "))))</f>
        <v>хорошо</v>
      </c>
      <c r="Z4" s="20" t="e">
        <f t="shared" ref="Z4:Z27" si="6">RANK(T4,$T$4:$T$28)</f>
        <v>#DIV/0!</v>
      </c>
      <c r="AA4" s="15"/>
    </row>
    <row r="5" spans="1:32" ht="18" thickBot="1">
      <c r="A5" s="16">
        <v>2</v>
      </c>
      <c r="B5" s="18" t="s">
        <v>39</v>
      </c>
      <c r="C5" s="29">
        <v>3</v>
      </c>
      <c r="D5" s="29">
        <v>3</v>
      </c>
      <c r="E5" s="29">
        <v>3</v>
      </c>
      <c r="F5" s="29">
        <v>3</v>
      </c>
      <c r="G5" s="29">
        <v>3</v>
      </c>
      <c r="H5" s="29">
        <v>3</v>
      </c>
      <c r="I5" s="29">
        <v>3</v>
      </c>
      <c r="J5" s="29">
        <v>4</v>
      </c>
      <c r="K5" s="29">
        <v>4</v>
      </c>
      <c r="L5" s="29">
        <v>4</v>
      </c>
      <c r="M5" s="29">
        <v>4</v>
      </c>
      <c r="N5" s="29">
        <v>4</v>
      </c>
      <c r="O5" s="29">
        <v>4</v>
      </c>
      <c r="P5" s="29"/>
      <c r="Q5" s="29"/>
      <c r="R5" s="29">
        <v>4</v>
      </c>
      <c r="S5" s="13"/>
      <c r="T5" s="19">
        <f t="shared" si="0"/>
        <v>3.5</v>
      </c>
      <c r="U5" s="20">
        <f t="shared" si="1"/>
        <v>0</v>
      </c>
      <c r="V5" s="20">
        <f t="shared" si="2"/>
        <v>7</v>
      </c>
      <c r="W5" s="20">
        <f t="shared" si="3"/>
        <v>7</v>
      </c>
      <c r="X5" s="20">
        <f t="shared" si="4"/>
        <v>0</v>
      </c>
      <c r="Y5" s="21" t="str">
        <f t="shared" si="5"/>
        <v>удов</v>
      </c>
      <c r="Z5" s="20" t="e">
        <f t="shared" si="6"/>
        <v>#DIV/0!</v>
      </c>
      <c r="AA5" s="15"/>
    </row>
    <row r="6" spans="1:32" ht="18" thickBot="1">
      <c r="A6" s="16">
        <v>3</v>
      </c>
      <c r="B6" s="18" t="s">
        <v>40</v>
      </c>
      <c r="C6" s="29">
        <v>3</v>
      </c>
      <c r="D6" s="29">
        <v>3</v>
      </c>
      <c r="E6" s="29">
        <v>3</v>
      </c>
      <c r="F6" s="29">
        <v>3</v>
      </c>
      <c r="G6" s="29">
        <v>3</v>
      </c>
      <c r="H6" s="29">
        <v>3</v>
      </c>
      <c r="I6" s="29">
        <v>4</v>
      </c>
      <c r="J6" s="29">
        <v>3</v>
      </c>
      <c r="K6" s="29">
        <v>3</v>
      </c>
      <c r="L6" s="29">
        <v>4</v>
      </c>
      <c r="M6" s="29">
        <v>5</v>
      </c>
      <c r="N6" s="29">
        <v>3</v>
      </c>
      <c r="O6" s="29">
        <v>4</v>
      </c>
      <c r="P6" s="29"/>
      <c r="Q6" s="29"/>
      <c r="R6" s="29">
        <v>3</v>
      </c>
      <c r="S6" s="13"/>
      <c r="T6" s="19">
        <f t="shared" si="0"/>
        <v>3.3571428571428572</v>
      </c>
      <c r="U6" s="20">
        <f t="shared" si="1"/>
        <v>0</v>
      </c>
      <c r="V6" s="20">
        <f t="shared" si="2"/>
        <v>10</v>
      </c>
      <c r="W6" s="20">
        <f t="shared" si="3"/>
        <v>3</v>
      </c>
      <c r="X6" s="20">
        <f t="shared" si="4"/>
        <v>1</v>
      </c>
      <c r="Y6" s="21" t="str">
        <f t="shared" si="5"/>
        <v>удов</v>
      </c>
      <c r="Z6" s="20" t="e">
        <f t="shared" si="6"/>
        <v>#DIV/0!</v>
      </c>
      <c r="AA6" s="15"/>
    </row>
    <row r="7" spans="1:32" ht="18" thickBot="1">
      <c r="A7" s="16">
        <v>4</v>
      </c>
      <c r="B7" s="18" t="s">
        <v>41</v>
      </c>
      <c r="C7" s="29">
        <v>4</v>
      </c>
      <c r="D7" s="29">
        <v>5</v>
      </c>
      <c r="E7" s="29">
        <v>5</v>
      </c>
      <c r="F7" s="29">
        <v>5</v>
      </c>
      <c r="G7" s="29">
        <v>5</v>
      </c>
      <c r="H7" s="29">
        <v>5</v>
      </c>
      <c r="I7" s="29">
        <v>5</v>
      </c>
      <c r="J7" s="29">
        <v>5</v>
      </c>
      <c r="K7" s="29">
        <v>4</v>
      </c>
      <c r="L7" s="29">
        <v>5</v>
      </c>
      <c r="M7" s="29">
        <v>5</v>
      </c>
      <c r="N7" s="29">
        <v>5</v>
      </c>
      <c r="O7" s="29">
        <v>5</v>
      </c>
      <c r="P7" s="29">
        <v>5</v>
      </c>
      <c r="Q7" s="29">
        <v>5</v>
      </c>
      <c r="R7" s="29">
        <v>5</v>
      </c>
      <c r="S7" s="13"/>
      <c r="T7" s="19">
        <f t="shared" si="0"/>
        <v>4.875</v>
      </c>
      <c r="U7" s="20">
        <f t="shared" si="1"/>
        <v>0</v>
      </c>
      <c r="V7" s="20">
        <f t="shared" si="2"/>
        <v>0</v>
      </c>
      <c r="W7" s="20">
        <f t="shared" si="3"/>
        <v>2</v>
      </c>
      <c r="X7" s="20">
        <f t="shared" si="4"/>
        <v>14</v>
      </c>
      <c r="Y7" s="21" t="str">
        <f t="shared" si="5"/>
        <v>хорошо</v>
      </c>
      <c r="Z7" s="20" t="e">
        <f t="shared" si="6"/>
        <v>#DIV/0!</v>
      </c>
      <c r="AA7" s="15"/>
    </row>
    <row r="8" spans="1:32" ht="18" thickBot="1">
      <c r="A8" s="16">
        <v>5</v>
      </c>
      <c r="B8" s="18" t="s">
        <v>42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4</v>
      </c>
      <c r="I8" s="29">
        <v>5</v>
      </c>
      <c r="J8" s="29">
        <v>4</v>
      </c>
      <c r="K8" s="29">
        <v>4</v>
      </c>
      <c r="L8" s="29">
        <v>5</v>
      </c>
      <c r="M8" s="29">
        <v>5</v>
      </c>
      <c r="N8" s="29">
        <v>5</v>
      </c>
      <c r="O8" s="29">
        <v>5</v>
      </c>
      <c r="P8" s="29"/>
      <c r="Q8" s="29"/>
      <c r="R8" s="29">
        <v>5</v>
      </c>
      <c r="S8" s="13"/>
      <c r="T8" s="19">
        <f t="shared" si="0"/>
        <v>4.4285714285714288</v>
      </c>
      <c r="U8" s="20">
        <f t="shared" si="1"/>
        <v>0</v>
      </c>
      <c r="V8" s="20">
        <f t="shared" si="2"/>
        <v>0</v>
      </c>
      <c r="W8" s="20">
        <f t="shared" si="3"/>
        <v>8</v>
      </c>
      <c r="X8" s="20">
        <f t="shared" si="4"/>
        <v>6</v>
      </c>
      <c r="Y8" s="21" t="str">
        <f t="shared" si="5"/>
        <v>хорошо</v>
      </c>
      <c r="Z8" s="20" t="e">
        <f t="shared" si="6"/>
        <v>#DIV/0!</v>
      </c>
      <c r="AA8" s="15"/>
    </row>
    <row r="9" spans="1:32" ht="18" thickBot="1">
      <c r="A9" s="16">
        <v>6</v>
      </c>
      <c r="B9" s="18" t="s">
        <v>43</v>
      </c>
      <c r="C9" s="29">
        <v>4</v>
      </c>
      <c r="D9" s="29">
        <v>4</v>
      </c>
      <c r="E9" s="29">
        <v>3</v>
      </c>
      <c r="F9" s="29">
        <v>3</v>
      </c>
      <c r="G9" s="29">
        <v>3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5</v>
      </c>
      <c r="O9" s="29">
        <v>5</v>
      </c>
      <c r="P9" s="29"/>
      <c r="Q9" s="29"/>
      <c r="R9" s="29">
        <v>4</v>
      </c>
      <c r="S9" s="13"/>
      <c r="T9" s="19">
        <f t="shared" si="0"/>
        <v>3.9285714285714284</v>
      </c>
      <c r="U9" s="20">
        <f t="shared" si="1"/>
        <v>0</v>
      </c>
      <c r="V9" s="20">
        <f t="shared" si="2"/>
        <v>3</v>
      </c>
      <c r="W9" s="20">
        <f t="shared" si="3"/>
        <v>9</v>
      </c>
      <c r="X9" s="20">
        <f t="shared" si="4"/>
        <v>2</v>
      </c>
      <c r="Y9" s="21" t="str">
        <f t="shared" si="5"/>
        <v>удов</v>
      </c>
      <c r="Z9" s="20" t="e">
        <f t="shared" si="6"/>
        <v>#DIV/0!</v>
      </c>
      <c r="AA9" s="15"/>
    </row>
    <row r="10" spans="1:32" ht="18" thickBot="1">
      <c r="A10" s="16">
        <v>7</v>
      </c>
      <c r="B10" s="18" t="s">
        <v>44</v>
      </c>
      <c r="C10" s="29">
        <v>3</v>
      </c>
      <c r="D10" s="29">
        <v>3</v>
      </c>
      <c r="E10" s="29">
        <v>4</v>
      </c>
      <c r="F10" s="29">
        <v>4</v>
      </c>
      <c r="G10" s="29">
        <v>3</v>
      </c>
      <c r="H10" s="29">
        <v>3</v>
      </c>
      <c r="I10" s="29">
        <v>3</v>
      </c>
      <c r="J10" s="29">
        <v>4</v>
      </c>
      <c r="K10" s="29">
        <v>3</v>
      </c>
      <c r="L10" s="29">
        <v>3</v>
      </c>
      <c r="M10" s="29">
        <v>4</v>
      </c>
      <c r="N10" s="29">
        <v>4</v>
      </c>
      <c r="O10" s="29">
        <v>4</v>
      </c>
      <c r="P10" s="29"/>
      <c r="Q10" s="29"/>
      <c r="R10" s="29">
        <v>4</v>
      </c>
      <c r="S10" s="13"/>
      <c r="T10" s="19">
        <f t="shared" si="0"/>
        <v>3.5</v>
      </c>
      <c r="U10" s="20">
        <f t="shared" si="1"/>
        <v>0</v>
      </c>
      <c r="V10" s="20">
        <f t="shared" si="2"/>
        <v>7</v>
      </c>
      <c r="W10" s="20">
        <f t="shared" si="3"/>
        <v>7</v>
      </c>
      <c r="X10" s="20">
        <f t="shared" si="4"/>
        <v>0</v>
      </c>
      <c r="Y10" s="21" t="str">
        <f t="shared" si="5"/>
        <v>удов</v>
      </c>
      <c r="Z10" s="20" t="e">
        <f t="shared" si="6"/>
        <v>#DIV/0!</v>
      </c>
      <c r="AA10" s="15"/>
    </row>
    <row r="11" spans="1:32" ht="18" thickBot="1">
      <c r="A11" s="16">
        <v>8</v>
      </c>
      <c r="B11" s="18" t="s">
        <v>45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5</v>
      </c>
      <c r="J11" s="29">
        <v>4</v>
      </c>
      <c r="K11" s="29">
        <v>4</v>
      </c>
      <c r="L11" s="29">
        <v>4</v>
      </c>
      <c r="M11" s="29">
        <v>5</v>
      </c>
      <c r="N11" s="29">
        <v>5</v>
      </c>
      <c r="O11" s="29">
        <v>4</v>
      </c>
      <c r="P11" s="29"/>
      <c r="Q11" s="29"/>
      <c r="R11" s="29">
        <v>5</v>
      </c>
      <c r="S11" s="13"/>
      <c r="T11" s="19">
        <f t="shared" si="0"/>
        <v>4.2857142857142856</v>
      </c>
      <c r="U11" s="20">
        <f t="shared" si="1"/>
        <v>0</v>
      </c>
      <c r="V11" s="20">
        <f t="shared" si="2"/>
        <v>0</v>
      </c>
      <c r="W11" s="20">
        <f t="shared" si="3"/>
        <v>10</v>
      </c>
      <c r="X11" s="20">
        <f t="shared" si="4"/>
        <v>4</v>
      </c>
      <c r="Y11" s="21" t="str">
        <f t="shared" si="5"/>
        <v>хорошо</v>
      </c>
      <c r="Z11" s="20" t="e">
        <f t="shared" si="6"/>
        <v>#DIV/0!</v>
      </c>
      <c r="AA11" s="15"/>
    </row>
    <row r="12" spans="1:32" s="3" customFormat="1" ht="19.5" thickBot="1">
      <c r="A12" s="16">
        <v>9</v>
      </c>
      <c r="B12" s="18" t="s">
        <v>46</v>
      </c>
      <c r="C12" s="29">
        <v>4</v>
      </c>
      <c r="D12" s="29">
        <v>4</v>
      </c>
      <c r="E12" s="29">
        <v>3</v>
      </c>
      <c r="F12" s="29">
        <v>3</v>
      </c>
      <c r="G12" s="29">
        <v>3</v>
      </c>
      <c r="H12" s="29">
        <v>4</v>
      </c>
      <c r="I12" s="29">
        <v>4</v>
      </c>
      <c r="J12" s="29">
        <v>3</v>
      </c>
      <c r="K12" s="29">
        <v>3</v>
      </c>
      <c r="L12" s="29">
        <v>5</v>
      </c>
      <c r="M12" s="29">
        <v>4</v>
      </c>
      <c r="N12" s="29">
        <v>4</v>
      </c>
      <c r="O12" s="29">
        <v>4</v>
      </c>
      <c r="P12" s="29"/>
      <c r="Q12" s="29"/>
      <c r="R12" s="29">
        <v>4</v>
      </c>
      <c r="S12" s="13"/>
      <c r="T12" s="19">
        <f t="shared" si="0"/>
        <v>3.7142857142857144</v>
      </c>
      <c r="U12" s="20">
        <f t="shared" si="1"/>
        <v>0</v>
      </c>
      <c r="V12" s="20">
        <f t="shared" si="2"/>
        <v>5</v>
      </c>
      <c r="W12" s="20">
        <f t="shared" si="3"/>
        <v>8</v>
      </c>
      <c r="X12" s="20">
        <f t="shared" si="4"/>
        <v>1</v>
      </c>
      <c r="Y12" s="21" t="str">
        <f t="shared" si="5"/>
        <v>удов</v>
      </c>
      <c r="Z12" s="20" t="e">
        <f t="shared" si="6"/>
        <v>#DIV/0!</v>
      </c>
      <c r="AA12" s="15"/>
    </row>
    <row r="13" spans="1:32" ht="16.5" thickBot="1">
      <c r="A13" s="16">
        <v>10</v>
      </c>
      <c r="B13" s="18" t="s">
        <v>72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3"/>
      <c r="T13" s="19" t="e">
        <f t="shared" si="0"/>
        <v>#DIV/0!</v>
      </c>
      <c r="U13" s="20">
        <f t="shared" si="1"/>
        <v>0</v>
      </c>
      <c r="V13" s="20">
        <f t="shared" si="2"/>
        <v>0</v>
      </c>
      <c r="W13" s="20">
        <f t="shared" si="3"/>
        <v>0</v>
      </c>
      <c r="X13" s="20">
        <f t="shared" si="4"/>
        <v>0</v>
      </c>
      <c r="Y13" s="21" t="b">
        <f t="shared" si="5"/>
        <v>0</v>
      </c>
      <c r="Z13" s="20" t="e">
        <f t="shared" si="6"/>
        <v>#DIV/0!</v>
      </c>
      <c r="AA13" s="15"/>
      <c r="AB13" s="6"/>
      <c r="AC13" s="6"/>
      <c r="AD13" s="6"/>
    </row>
    <row r="14" spans="1:32" ht="18.75" customHeight="1" thickBot="1">
      <c r="A14" s="16">
        <v>11</v>
      </c>
      <c r="B14" s="18" t="s">
        <v>47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5</v>
      </c>
      <c r="I14" s="29">
        <v>5</v>
      </c>
      <c r="J14" s="29">
        <v>4</v>
      </c>
      <c r="K14" s="29">
        <v>4</v>
      </c>
      <c r="L14" s="29">
        <v>5</v>
      </c>
      <c r="M14" s="29">
        <v>5</v>
      </c>
      <c r="N14" s="29">
        <v>4</v>
      </c>
      <c r="O14" s="29">
        <v>5</v>
      </c>
      <c r="P14" s="29"/>
      <c r="Q14" s="29"/>
      <c r="R14" s="29">
        <v>4</v>
      </c>
      <c r="S14" s="13"/>
      <c r="T14" s="19">
        <f t="shared" si="0"/>
        <v>4.3571428571428568</v>
      </c>
      <c r="U14" s="20">
        <f t="shared" si="1"/>
        <v>0</v>
      </c>
      <c r="V14" s="20">
        <f t="shared" si="2"/>
        <v>0</v>
      </c>
      <c r="W14" s="20">
        <f t="shared" si="3"/>
        <v>9</v>
      </c>
      <c r="X14" s="20">
        <f t="shared" si="4"/>
        <v>5</v>
      </c>
      <c r="Y14" s="21" t="str">
        <f t="shared" si="5"/>
        <v>хорошо</v>
      </c>
      <c r="Z14" s="20" t="e">
        <f t="shared" si="6"/>
        <v>#DIV/0!</v>
      </c>
      <c r="AA14" s="15"/>
      <c r="AB14" s="6"/>
      <c r="AC14" s="7"/>
      <c r="AD14" s="6"/>
    </row>
    <row r="15" spans="1:32" ht="18.75" customHeight="1" thickBot="1">
      <c r="A15" s="16">
        <v>12</v>
      </c>
      <c r="B15" s="18" t="s">
        <v>48</v>
      </c>
      <c r="C15" s="29">
        <v>3</v>
      </c>
      <c r="D15" s="29">
        <v>4</v>
      </c>
      <c r="E15" s="29">
        <v>3</v>
      </c>
      <c r="F15" s="29">
        <v>3</v>
      </c>
      <c r="G15" s="29">
        <v>3</v>
      </c>
      <c r="H15" s="29">
        <v>4</v>
      </c>
      <c r="I15" s="29">
        <v>4</v>
      </c>
      <c r="J15" s="29">
        <v>3</v>
      </c>
      <c r="K15" s="29">
        <v>4</v>
      </c>
      <c r="L15" s="29">
        <v>4</v>
      </c>
      <c r="M15" s="29">
        <v>5</v>
      </c>
      <c r="N15" s="29">
        <v>4</v>
      </c>
      <c r="O15" s="29">
        <v>4</v>
      </c>
      <c r="P15" s="29"/>
      <c r="Q15" s="29"/>
      <c r="R15" s="29">
        <v>4</v>
      </c>
      <c r="S15" s="13"/>
      <c r="T15" s="19">
        <f t="shared" si="0"/>
        <v>3.7142857142857144</v>
      </c>
      <c r="U15" s="20">
        <f t="shared" si="1"/>
        <v>0</v>
      </c>
      <c r="V15" s="20">
        <f t="shared" si="2"/>
        <v>5</v>
      </c>
      <c r="W15" s="20">
        <f t="shared" si="3"/>
        <v>8</v>
      </c>
      <c r="X15" s="20">
        <f t="shared" si="4"/>
        <v>1</v>
      </c>
      <c r="Y15" s="21" t="str">
        <f t="shared" si="5"/>
        <v>удов</v>
      </c>
      <c r="Z15" s="20" t="e">
        <f t="shared" si="6"/>
        <v>#DIV/0!</v>
      </c>
      <c r="AA15" s="15"/>
      <c r="AB15" s="7"/>
      <c r="AC15" s="7"/>
      <c r="AD15" s="6"/>
    </row>
    <row r="16" spans="1:32" ht="18.75" customHeight="1" thickBot="1">
      <c r="A16" s="16">
        <v>13</v>
      </c>
      <c r="B16" s="18" t="s">
        <v>49</v>
      </c>
      <c r="C16" s="29">
        <v>4</v>
      </c>
      <c r="D16" s="29">
        <v>4</v>
      </c>
      <c r="E16" s="29">
        <v>4</v>
      </c>
      <c r="F16" s="29">
        <v>4</v>
      </c>
      <c r="G16" s="29">
        <v>3</v>
      </c>
      <c r="H16" s="29">
        <v>5</v>
      </c>
      <c r="I16" s="29">
        <v>5</v>
      </c>
      <c r="J16" s="29">
        <v>4</v>
      </c>
      <c r="K16" s="29">
        <v>4</v>
      </c>
      <c r="L16" s="29">
        <v>4</v>
      </c>
      <c r="M16" s="29">
        <v>5</v>
      </c>
      <c r="N16" s="29">
        <v>4</v>
      </c>
      <c r="O16" s="29">
        <v>4</v>
      </c>
      <c r="P16" s="29"/>
      <c r="Q16" s="29"/>
      <c r="R16" s="29">
        <v>5</v>
      </c>
      <c r="S16" s="13"/>
      <c r="T16" s="19">
        <f t="shared" si="0"/>
        <v>4.2142857142857144</v>
      </c>
      <c r="U16" s="20">
        <f t="shared" si="1"/>
        <v>0</v>
      </c>
      <c r="V16" s="20">
        <f t="shared" si="2"/>
        <v>1</v>
      </c>
      <c r="W16" s="20">
        <f t="shared" si="3"/>
        <v>9</v>
      </c>
      <c r="X16" s="20">
        <f t="shared" si="4"/>
        <v>4</v>
      </c>
      <c r="Y16" s="21" t="str">
        <f t="shared" si="5"/>
        <v>удов</v>
      </c>
      <c r="Z16" s="20" t="e">
        <f t="shared" si="6"/>
        <v>#DIV/0!</v>
      </c>
      <c r="AA16" s="15"/>
      <c r="AB16" s="6"/>
      <c r="AC16" s="7"/>
      <c r="AD16" s="6"/>
    </row>
    <row r="17" spans="1:30" ht="18.75" customHeight="1" thickBot="1">
      <c r="A17" s="16">
        <v>14</v>
      </c>
      <c r="B17" s="18" t="s">
        <v>50</v>
      </c>
      <c r="C17" s="29">
        <v>5</v>
      </c>
      <c r="D17" s="29">
        <v>5</v>
      </c>
      <c r="E17" s="29">
        <v>5</v>
      </c>
      <c r="F17" s="29">
        <v>5</v>
      </c>
      <c r="G17" s="29">
        <v>5</v>
      </c>
      <c r="H17" s="29">
        <v>5</v>
      </c>
      <c r="I17" s="29">
        <v>5</v>
      </c>
      <c r="J17" s="29">
        <v>5</v>
      </c>
      <c r="K17" s="29">
        <v>5</v>
      </c>
      <c r="L17" s="29">
        <v>5</v>
      </c>
      <c r="M17" s="29">
        <v>5</v>
      </c>
      <c r="N17" s="29">
        <v>5</v>
      </c>
      <c r="O17" s="29">
        <v>5</v>
      </c>
      <c r="P17" s="29"/>
      <c r="Q17" s="29"/>
      <c r="R17" s="29">
        <v>5</v>
      </c>
      <c r="S17" s="13"/>
      <c r="T17" s="19">
        <f t="shared" si="0"/>
        <v>5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f t="shared" si="4"/>
        <v>14</v>
      </c>
      <c r="Y17" s="21" t="str">
        <f t="shared" si="5"/>
        <v xml:space="preserve">отлично </v>
      </c>
      <c r="Z17" s="20" t="e">
        <f t="shared" si="6"/>
        <v>#DIV/0!</v>
      </c>
      <c r="AA17" s="15"/>
      <c r="AB17" s="7"/>
      <c r="AC17" s="7"/>
      <c r="AD17" s="6"/>
    </row>
    <row r="18" spans="1:30" ht="18" thickBot="1">
      <c r="A18" s="16">
        <v>15</v>
      </c>
      <c r="B18" s="18" t="s">
        <v>51</v>
      </c>
      <c r="C18" s="29">
        <v>4</v>
      </c>
      <c r="D18" s="29">
        <v>4</v>
      </c>
      <c r="E18" s="29">
        <v>4</v>
      </c>
      <c r="F18" s="29">
        <v>3</v>
      </c>
      <c r="G18" s="29">
        <v>3</v>
      </c>
      <c r="H18" s="29">
        <v>3</v>
      </c>
      <c r="I18" s="29">
        <v>4</v>
      </c>
      <c r="J18" s="29">
        <v>4</v>
      </c>
      <c r="K18" s="29">
        <v>3</v>
      </c>
      <c r="L18" s="29">
        <v>4</v>
      </c>
      <c r="M18" s="29">
        <v>5</v>
      </c>
      <c r="N18" s="29">
        <v>5</v>
      </c>
      <c r="O18" s="29">
        <v>5</v>
      </c>
      <c r="P18" s="29"/>
      <c r="Q18" s="29"/>
      <c r="R18" s="29">
        <v>4</v>
      </c>
      <c r="S18" s="13"/>
      <c r="T18" s="19">
        <f t="shared" si="0"/>
        <v>3.9285714285714284</v>
      </c>
      <c r="U18" s="20">
        <f t="shared" si="1"/>
        <v>0</v>
      </c>
      <c r="V18" s="20">
        <f t="shared" si="2"/>
        <v>4</v>
      </c>
      <c r="W18" s="20">
        <f t="shared" si="3"/>
        <v>7</v>
      </c>
      <c r="X18" s="20">
        <f t="shared" si="4"/>
        <v>3</v>
      </c>
      <c r="Y18" s="21" t="str">
        <f t="shared" si="5"/>
        <v>удов</v>
      </c>
      <c r="Z18" s="20" t="e">
        <f t="shared" si="6"/>
        <v>#DIV/0!</v>
      </c>
      <c r="AA18" s="15"/>
    </row>
    <row r="19" spans="1:30" ht="18" thickBot="1">
      <c r="A19" s="16">
        <v>16</v>
      </c>
      <c r="B19" s="18" t="s">
        <v>52</v>
      </c>
      <c r="C19" s="29">
        <v>3</v>
      </c>
      <c r="D19" s="29">
        <v>3</v>
      </c>
      <c r="E19" s="29">
        <v>4</v>
      </c>
      <c r="F19" s="29">
        <v>3</v>
      </c>
      <c r="G19" s="29">
        <v>4</v>
      </c>
      <c r="H19" s="29">
        <v>4</v>
      </c>
      <c r="I19" s="29">
        <v>4</v>
      </c>
      <c r="J19" s="29">
        <v>4</v>
      </c>
      <c r="K19" s="29">
        <v>4</v>
      </c>
      <c r="L19" s="29">
        <v>5</v>
      </c>
      <c r="M19" s="29">
        <v>5</v>
      </c>
      <c r="N19" s="29">
        <v>5</v>
      </c>
      <c r="O19" s="29">
        <v>4</v>
      </c>
      <c r="P19" s="29">
        <v>4</v>
      </c>
      <c r="Q19" s="29">
        <v>4</v>
      </c>
      <c r="R19" s="29">
        <v>5</v>
      </c>
      <c r="S19" s="13"/>
      <c r="T19" s="19">
        <f t="shared" si="0"/>
        <v>4.0625</v>
      </c>
      <c r="U19" s="20">
        <f t="shared" si="1"/>
        <v>0</v>
      </c>
      <c r="V19" s="20">
        <f t="shared" si="2"/>
        <v>3</v>
      </c>
      <c r="W19" s="20">
        <f t="shared" si="3"/>
        <v>9</v>
      </c>
      <c r="X19" s="20">
        <f t="shared" si="4"/>
        <v>4</v>
      </c>
      <c r="Y19" s="21" t="str">
        <f t="shared" si="5"/>
        <v>удов</v>
      </c>
      <c r="Z19" s="20" t="e">
        <f t="shared" si="6"/>
        <v>#DIV/0!</v>
      </c>
      <c r="AA19" s="15"/>
    </row>
    <row r="20" spans="1:30" ht="20.25" customHeight="1" thickBot="1">
      <c r="A20" s="16">
        <v>17</v>
      </c>
      <c r="B20" s="18" t="s">
        <v>53</v>
      </c>
      <c r="C20" s="29">
        <v>3</v>
      </c>
      <c r="D20" s="29">
        <v>3</v>
      </c>
      <c r="E20" s="29">
        <v>3</v>
      </c>
      <c r="F20" s="29">
        <v>3</v>
      </c>
      <c r="G20" s="29">
        <v>3</v>
      </c>
      <c r="H20" s="29">
        <v>3</v>
      </c>
      <c r="I20" s="29">
        <v>3</v>
      </c>
      <c r="J20" s="29">
        <v>3</v>
      </c>
      <c r="K20" s="29">
        <v>3</v>
      </c>
      <c r="L20" s="29">
        <v>3</v>
      </c>
      <c r="M20" s="29">
        <v>3</v>
      </c>
      <c r="N20" s="29">
        <v>3</v>
      </c>
      <c r="O20" s="29">
        <v>4</v>
      </c>
      <c r="P20" s="29"/>
      <c r="Q20" s="29"/>
      <c r="R20" s="29">
        <v>3</v>
      </c>
      <c r="S20" s="13"/>
      <c r="T20" s="19">
        <f t="shared" si="0"/>
        <v>3.0714285714285716</v>
      </c>
      <c r="U20" s="20">
        <f t="shared" si="1"/>
        <v>0</v>
      </c>
      <c r="V20" s="20">
        <f t="shared" si="2"/>
        <v>13</v>
      </c>
      <c r="W20" s="20">
        <f t="shared" si="3"/>
        <v>1</v>
      </c>
      <c r="X20" s="20">
        <f t="shared" si="4"/>
        <v>0</v>
      </c>
      <c r="Y20" s="21" t="str">
        <f t="shared" si="5"/>
        <v>удов</v>
      </c>
      <c r="Z20" s="20" t="e">
        <f t="shared" si="6"/>
        <v>#DIV/0!</v>
      </c>
      <c r="AA20" s="15"/>
    </row>
    <row r="21" spans="1:30" ht="16.5" thickBot="1">
      <c r="A21" s="16">
        <v>18</v>
      </c>
      <c r="B21" s="18" t="s">
        <v>54</v>
      </c>
      <c r="C21" s="16">
        <v>3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4</v>
      </c>
      <c r="N21" s="16">
        <v>3</v>
      </c>
      <c r="O21" s="16">
        <v>4</v>
      </c>
      <c r="P21" s="16"/>
      <c r="Q21" s="16"/>
      <c r="R21" s="16">
        <v>3</v>
      </c>
      <c r="S21" s="16"/>
      <c r="T21" s="19">
        <f t="shared" si="0"/>
        <v>3.1428571428571428</v>
      </c>
      <c r="U21" s="20">
        <f t="shared" si="1"/>
        <v>0</v>
      </c>
      <c r="V21" s="20">
        <f t="shared" si="2"/>
        <v>12</v>
      </c>
      <c r="W21" s="20">
        <f t="shared" si="3"/>
        <v>2</v>
      </c>
      <c r="X21" s="20">
        <f t="shared" si="4"/>
        <v>0</v>
      </c>
      <c r="Y21" s="21" t="str">
        <f t="shared" si="5"/>
        <v>удов</v>
      </c>
      <c r="Z21" s="20" t="e">
        <f t="shared" si="6"/>
        <v>#DIV/0!</v>
      </c>
      <c r="AA21" s="20"/>
    </row>
    <row r="22" spans="1:30" ht="16.5" thickBot="1">
      <c r="A22" s="16">
        <v>19</v>
      </c>
      <c r="B22" s="18" t="s">
        <v>55</v>
      </c>
      <c r="C22" s="16">
        <v>3</v>
      </c>
      <c r="D22" s="16">
        <v>3</v>
      </c>
      <c r="E22" s="16">
        <v>4</v>
      </c>
      <c r="F22" s="16">
        <v>3</v>
      </c>
      <c r="G22" s="16">
        <v>3</v>
      </c>
      <c r="H22" s="16">
        <v>3</v>
      </c>
      <c r="I22" s="16">
        <v>4</v>
      </c>
      <c r="J22" s="16">
        <v>3</v>
      </c>
      <c r="K22" s="16">
        <v>4</v>
      </c>
      <c r="L22" s="16">
        <v>3</v>
      </c>
      <c r="M22" s="16">
        <v>3</v>
      </c>
      <c r="N22" s="16">
        <v>3</v>
      </c>
      <c r="O22" s="16">
        <v>4</v>
      </c>
      <c r="P22" s="16"/>
      <c r="Q22" s="16"/>
      <c r="R22" s="16">
        <v>3</v>
      </c>
      <c r="S22" s="16"/>
      <c r="T22" s="19">
        <f t="shared" si="0"/>
        <v>3.2857142857142856</v>
      </c>
      <c r="U22" s="20">
        <f t="shared" si="1"/>
        <v>0</v>
      </c>
      <c r="V22" s="20">
        <f t="shared" si="2"/>
        <v>10</v>
      </c>
      <c r="W22" s="20">
        <f t="shared" si="3"/>
        <v>4</v>
      </c>
      <c r="X22" s="20">
        <f t="shared" si="4"/>
        <v>0</v>
      </c>
      <c r="Y22" s="21" t="str">
        <f t="shared" si="5"/>
        <v>удов</v>
      </c>
      <c r="Z22" s="20" t="e">
        <f t="shared" si="6"/>
        <v>#DIV/0!</v>
      </c>
      <c r="AA22" s="20"/>
    </row>
    <row r="23" spans="1:30" ht="16.5" thickBot="1">
      <c r="A23" s="16">
        <v>20</v>
      </c>
      <c r="B23" s="18" t="s">
        <v>56</v>
      </c>
      <c r="C23" s="16">
        <v>5</v>
      </c>
      <c r="D23" s="16">
        <v>5</v>
      </c>
      <c r="E23" s="16">
        <v>5</v>
      </c>
      <c r="F23" s="16">
        <v>5</v>
      </c>
      <c r="G23" s="16">
        <v>5</v>
      </c>
      <c r="H23" s="16">
        <v>5</v>
      </c>
      <c r="I23" s="16">
        <v>5</v>
      </c>
      <c r="J23" s="16">
        <v>5</v>
      </c>
      <c r="K23" s="16">
        <v>4</v>
      </c>
      <c r="L23" s="16">
        <v>5</v>
      </c>
      <c r="M23" s="16">
        <v>5</v>
      </c>
      <c r="N23" s="16">
        <v>5</v>
      </c>
      <c r="O23" s="16">
        <v>5</v>
      </c>
      <c r="P23" s="16"/>
      <c r="Q23" s="16"/>
      <c r="R23" s="16">
        <v>5</v>
      </c>
      <c r="S23" s="16"/>
      <c r="T23" s="19">
        <f t="shared" si="0"/>
        <v>4.9285714285714288</v>
      </c>
      <c r="U23" s="20">
        <f t="shared" si="1"/>
        <v>0</v>
      </c>
      <c r="V23" s="20">
        <f t="shared" si="2"/>
        <v>0</v>
      </c>
      <c r="W23" s="20">
        <f t="shared" si="3"/>
        <v>1</v>
      </c>
      <c r="X23" s="20">
        <f t="shared" si="4"/>
        <v>13</v>
      </c>
      <c r="Y23" s="21" t="str">
        <f t="shared" si="5"/>
        <v>хорошо</v>
      </c>
      <c r="Z23" s="20" t="e">
        <f t="shared" si="6"/>
        <v>#DIV/0!</v>
      </c>
      <c r="AA23" s="20"/>
    </row>
    <row r="24" spans="1:30" ht="16.5" thickBot="1">
      <c r="A24" s="16">
        <v>21</v>
      </c>
      <c r="B24" s="18" t="s">
        <v>57</v>
      </c>
      <c r="C24" s="16">
        <v>5</v>
      </c>
      <c r="D24" s="16">
        <v>5</v>
      </c>
      <c r="E24" s="16">
        <v>5</v>
      </c>
      <c r="F24" s="16">
        <v>5</v>
      </c>
      <c r="G24" s="16">
        <v>5</v>
      </c>
      <c r="H24" s="16">
        <v>5</v>
      </c>
      <c r="I24" s="16">
        <v>5</v>
      </c>
      <c r="J24" s="16">
        <v>5</v>
      </c>
      <c r="K24" s="16">
        <v>4</v>
      </c>
      <c r="L24" s="16">
        <v>5</v>
      </c>
      <c r="M24" s="16">
        <v>5</v>
      </c>
      <c r="N24" s="16">
        <v>5</v>
      </c>
      <c r="O24" s="16">
        <v>5</v>
      </c>
      <c r="P24" s="16">
        <v>5</v>
      </c>
      <c r="Q24" s="16">
        <v>5</v>
      </c>
      <c r="R24" s="16">
        <v>5</v>
      </c>
      <c r="S24" s="16"/>
      <c r="T24" s="19">
        <f t="shared" si="0"/>
        <v>4.9375</v>
      </c>
      <c r="U24" s="20">
        <f t="shared" si="1"/>
        <v>0</v>
      </c>
      <c r="V24" s="20">
        <f t="shared" si="2"/>
        <v>0</v>
      </c>
      <c r="W24" s="20">
        <f t="shared" si="3"/>
        <v>1</v>
      </c>
      <c r="X24" s="20">
        <f t="shared" si="4"/>
        <v>15</v>
      </c>
      <c r="Y24" s="21" t="str">
        <f t="shared" si="5"/>
        <v>хорошо</v>
      </c>
      <c r="Z24" s="20" t="e">
        <f t="shared" si="6"/>
        <v>#DIV/0!</v>
      </c>
      <c r="AA24" s="20"/>
    </row>
    <row r="25" spans="1:30" ht="16.5" thickBot="1">
      <c r="A25" s="16">
        <v>22</v>
      </c>
      <c r="B25" s="18" t="s">
        <v>58</v>
      </c>
      <c r="C25" s="16">
        <v>3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/>
      <c r="Q25" s="16"/>
      <c r="R25" s="16">
        <v>3</v>
      </c>
      <c r="S25" s="16"/>
      <c r="T25" s="19">
        <f t="shared" si="0"/>
        <v>3</v>
      </c>
      <c r="U25" s="20">
        <f t="shared" si="1"/>
        <v>0</v>
      </c>
      <c r="V25" s="20">
        <f t="shared" si="2"/>
        <v>14</v>
      </c>
      <c r="W25" s="20">
        <f t="shared" si="3"/>
        <v>0</v>
      </c>
      <c r="X25" s="20">
        <f t="shared" si="4"/>
        <v>0</v>
      </c>
      <c r="Y25" s="21" t="str">
        <f t="shared" si="5"/>
        <v>удов</v>
      </c>
      <c r="Z25" s="20" t="e">
        <f t="shared" si="6"/>
        <v>#DIV/0!</v>
      </c>
      <c r="AA25" s="20"/>
    </row>
    <row r="26" spans="1:30" ht="16.5" thickBot="1">
      <c r="A26" s="16">
        <v>23</v>
      </c>
      <c r="B26" s="18" t="s">
        <v>59</v>
      </c>
      <c r="C26" s="16">
        <v>3</v>
      </c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4</v>
      </c>
      <c r="K26" s="16">
        <v>3</v>
      </c>
      <c r="L26" s="16">
        <v>3</v>
      </c>
      <c r="M26" s="16">
        <v>3</v>
      </c>
      <c r="N26" s="16">
        <v>4</v>
      </c>
      <c r="O26" s="16">
        <v>4</v>
      </c>
      <c r="P26" s="16"/>
      <c r="Q26" s="16"/>
      <c r="R26" s="16">
        <v>4</v>
      </c>
      <c r="S26" s="16"/>
      <c r="T26" s="19">
        <f t="shared" si="0"/>
        <v>3.2857142857142856</v>
      </c>
      <c r="U26" s="20">
        <f t="shared" si="1"/>
        <v>0</v>
      </c>
      <c r="V26" s="20">
        <f t="shared" si="2"/>
        <v>10</v>
      </c>
      <c r="W26" s="20">
        <f t="shared" si="3"/>
        <v>4</v>
      </c>
      <c r="X26" s="20">
        <f t="shared" si="4"/>
        <v>0</v>
      </c>
      <c r="Y26" s="21" t="str">
        <f t="shared" si="5"/>
        <v>удов</v>
      </c>
      <c r="Z26" s="20" t="e">
        <f t="shared" si="6"/>
        <v>#DIV/0!</v>
      </c>
      <c r="AA26" s="20"/>
    </row>
    <row r="27" spans="1:30" ht="16.5" thickBot="1">
      <c r="A27" s="16">
        <v>24</v>
      </c>
      <c r="B27" s="18" t="s">
        <v>60</v>
      </c>
      <c r="C27" s="16">
        <v>4</v>
      </c>
      <c r="D27" s="16">
        <v>4</v>
      </c>
      <c r="E27" s="16">
        <v>4</v>
      </c>
      <c r="F27" s="16">
        <v>4</v>
      </c>
      <c r="G27" s="16">
        <v>4</v>
      </c>
      <c r="H27" s="16">
        <v>4</v>
      </c>
      <c r="I27" s="16">
        <v>5</v>
      </c>
      <c r="J27" s="16">
        <v>4</v>
      </c>
      <c r="K27" s="16">
        <v>4</v>
      </c>
      <c r="L27" s="16">
        <v>4</v>
      </c>
      <c r="M27" s="16">
        <v>5</v>
      </c>
      <c r="N27" s="16">
        <v>5</v>
      </c>
      <c r="O27" s="16">
        <v>5</v>
      </c>
      <c r="P27" s="16"/>
      <c r="Q27" s="16"/>
      <c r="R27" s="16">
        <v>4</v>
      </c>
      <c r="S27" s="16"/>
      <c r="T27" s="19">
        <f t="shared" si="0"/>
        <v>4.2857142857142856</v>
      </c>
      <c r="U27" s="20">
        <f t="shared" si="1"/>
        <v>0</v>
      </c>
      <c r="V27" s="20">
        <f t="shared" si="2"/>
        <v>0</v>
      </c>
      <c r="W27" s="20">
        <f t="shared" si="3"/>
        <v>10</v>
      </c>
      <c r="X27" s="20">
        <f t="shared" si="4"/>
        <v>4</v>
      </c>
      <c r="Y27" s="21" t="str">
        <f t="shared" si="5"/>
        <v>хорошо</v>
      </c>
      <c r="Z27" s="20" t="e">
        <f t="shared" si="6"/>
        <v>#DIV/0!</v>
      </c>
      <c r="AA27" s="20"/>
    </row>
    <row r="28" spans="1:30" ht="16.5" thickBot="1">
      <c r="A28" s="16">
        <v>25</v>
      </c>
      <c r="B28" s="18" t="s">
        <v>61</v>
      </c>
      <c r="C28" s="16">
        <v>3</v>
      </c>
      <c r="D28" s="16">
        <v>4</v>
      </c>
      <c r="E28" s="16">
        <v>4</v>
      </c>
      <c r="F28" s="16">
        <v>3</v>
      </c>
      <c r="G28" s="16">
        <v>4</v>
      </c>
      <c r="H28" s="16">
        <v>3</v>
      </c>
      <c r="I28" s="16">
        <v>3</v>
      </c>
      <c r="J28" s="16">
        <v>4</v>
      </c>
      <c r="K28" s="16">
        <v>4</v>
      </c>
      <c r="L28" s="16">
        <v>4</v>
      </c>
      <c r="M28" s="16">
        <v>4</v>
      </c>
      <c r="N28" s="16">
        <v>5</v>
      </c>
      <c r="O28" s="16">
        <v>5</v>
      </c>
      <c r="P28" s="16"/>
      <c r="Q28" s="16"/>
      <c r="R28" s="16">
        <v>4</v>
      </c>
      <c r="S28" s="16"/>
      <c r="T28" s="19">
        <f t="shared" si="0"/>
        <v>3.8571428571428572</v>
      </c>
      <c r="U28" s="20">
        <f t="shared" si="1"/>
        <v>0</v>
      </c>
      <c r="V28" s="20">
        <f t="shared" si="2"/>
        <v>4</v>
      </c>
      <c r="W28" s="20">
        <f t="shared" si="3"/>
        <v>8</v>
      </c>
      <c r="X28" s="20">
        <f t="shared" si="4"/>
        <v>2</v>
      </c>
      <c r="Y28" s="21" t="str">
        <f t="shared" si="5"/>
        <v>удов</v>
      </c>
      <c r="Z28" s="20" t="e">
        <f>RANK(T28,$T$4:$T$28)</f>
        <v>#DIV/0!</v>
      </c>
      <c r="AA28" s="20"/>
    </row>
    <row r="29" spans="1:30" ht="15.75">
      <c r="A29" s="65" t="s">
        <v>18</v>
      </c>
      <c r="B29" s="66"/>
      <c r="C29" s="22">
        <f t="shared" ref="C29:R29" si="7">AVERAGE(C4:C28)</f>
        <v>3.6666666666666665</v>
      </c>
      <c r="D29" s="22">
        <f t="shared" si="7"/>
        <v>3.7916666666666665</v>
      </c>
      <c r="E29" s="22">
        <f t="shared" si="7"/>
        <v>3.8333333333333335</v>
      </c>
      <c r="F29" s="22">
        <f t="shared" si="7"/>
        <v>3.6666666666666665</v>
      </c>
      <c r="G29" s="22">
        <f t="shared" si="7"/>
        <v>3.6666666666666665</v>
      </c>
      <c r="H29" s="22">
        <f t="shared" si="7"/>
        <v>3.875</v>
      </c>
      <c r="I29" s="22">
        <f t="shared" si="7"/>
        <v>4.125</v>
      </c>
      <c r="J29" s="22">
        <f t="shared" si="7"/>
        <v>3.9166666666666665</v>
      </c>
      <c r="K29" s="22">
        <f t="shared" si="7"/>
        <v>3.7083333333333335</v>
      </c>
      <c r="L29" s="22">
        <f t="shared" si="7"/>
        <v>4.083333333333333</v>
      </c>
      <c r="M29" s="22">
        <f t="shared" si="7"/>
        <v>4.416666666666667</v>
      </c>
      <c r="N29" s="22">
        <f t="shared" si="7"/>
        <v>4.291666666666667</v>
      </c>
      <c r="O29" s="22">
        <f t="shared" si="7"/>
        <v>4.375</v>
      </c>
      <c r="P29" s="22">
        <f t="shared" si="7"/>
        <v>4.666666666666667</v>
      </c>
      <c r="Q29" s="22">
        <f t="shared" si="7"/>
        <v>4.666666666666667</v>
      </c>
      <c r="R29" s="22">
        <f t="shared" si="7"/>
        <v>4.125</v>
      </c>
      <c r="S29" s="22" t="e">
        <f t="shared" ref="S29" si="8">AVERAGE(S21:S28)</f>
        <v>#DIV/0!</v>
      </c>
      <c r="T29" s="23" t="e">
        <f>AVERAGE(C29:S29)</f>
        <v>#DIV/0!</v>
      </c>
      <c r="U29" s="21"/>
      <c r="V29" s="21"/>
      <c r="W29" s="21"/>
      <c r="X29" s="21"/>
      <c r="Y29" s="21"/>
      <c r="Z29" s="21"/>
      <c r="AA29" s="21"/>
    </row>
    <row r="30" spans="1:30" ht="15.75">
      <c r="A30" s="53" t="s">
        <v>19</v>
      </c>
      <c r="B30" s="54"/>
      <c r="C30" s="21">
        <f t="shared" ref="C30:R30" si="9">COUNTIF(C4:C28,"=5")</f>
        <v>3</v>
      </c>
      <c r="D30" s="21">
        <f t="shared" si="9"/>
        <v>4</v>
      </c>
      <c r="E30" s="21">
        <f t="shared" si="9"/>
        <v>5</v>
      </c>
      <c r="F30" s="21">
        <f t="shared" si="9"/>
        <v>5</v>
      </c>
      <c r="G30" s="21">
        <f t="shared" si="9"/>
        <v>5</v>
      </c>
      <c r="H30" s="21">
        <f t="shared" si="9"/>
        <v>7</v>
      </c>
      <c r="I30" s="21">
        <f t="shared" si="9"/>
        <v>10</v>
      </c>
      <c r="J30" s="21">
        <f t="shared" si="9"/>
        <v>5</v>
      </c>
      <c r="K30" s="21">
        <f t="shared" si="9"/>
        <v>1</v>
      </c>
      <c r="L30" s="21">
        <f t="shared" si="9"/>
        <v>8</v>
      </c>
      <c r="M30" s="21">
        <f t="shared" si="9"/>
        <v>14</v>
      </c>
      <c r="N30" s="21">
        <f t="shared" si="9"/>
        <v>12</v>
      </c>
      <c r="O30" s="21">
        <f t="shared" si="9"/>
        <v>10</v>
      </c>
      <c r="P30" s="21">
        <f t="shared" si="9"/>
        <v>2</v>
      </c>
      <c r="Q30" s="21">
        <f t="shared" si="9"/>
        <v>2</v>
      </c>
      <c r="R30" s="21">
        <f t="shared" si="9"/>
        <v>8</v>
      </c>
      <c r="S30" s="21">
        <f t="shared" ref="S30" si="10">COUNTIF(S21:S28,"=5")</f>
        <v>0</v>
      </c>
      <c r="T30" s="21"/>
      <c r="U30" s="20"/>
      <c r="V30" s="20"/>
      <c r="W30" s="20"/>
      <c r="X30" s="20"/>
      <c r="Y30" s="20"/>
      <c r="Z30" s="20"/>
      <c r="AA30" s="20"/>
    </row>
    <row r="31" spans="1:30" ht="15.75">
      <c r="A31" s="53" t="s">
        <v>20</v>
      </c>
      <c r="B31" s="54"/>
      <c r="C31" s="21">
        <f t="shared" ref="C31:R31" si="11">COUNTIF(C4:C28,"=4")</f>
        <v>10</v>
      </c>
      <c r="D31" s="21">
        <f t="shared" si="11"/>
        <v>11</v>
      </c>
      <c r="E31" s="21">
        <f t="shared" si="11"/>
        <v>10</v>
      </c>
      <c r="F31" s="21">
        <f t="shared" si="11"/>
        <v>6</v>
      </c>
      <c r="G31" s="21">
        <f t="shared" si="11"/>
        <v>6</v>
      </c>
      <c r="H31" s="21">
        <f t="shared" si="11"/>
        <v>7</v>
      </c>
      <c r="I31" s="21">
        <f t="shared" si="11"/>
        <v>7</v>
      </c>
      <c r="J31" s="21">
        <f t="shared" si="11"/>
        <v>12</v>
      </c>
      <c r="K31" s="21">
        <f t="shared" si="11"/>
        <v>15</v>
      </c>
      <c r="L31" s="21">
        <f t="shared" si="11"/>
        <v>10</v>
      </c>
      <c r="M31" s="21">
        <f t="shared" si="11"/>
        <v>6</v>
      </c>
      <c r="N31" s="21">
        <f t="shared" si="11"/>
        <v>7</v>
      </c>
      <c r="O31" s="21">
        <f t="shared" si="11"/>
        <v>13</v>
      </c>
      <c r="P31" s="21">
        <f t="shared" si="11"/>
        <v>1</v>
      </c>
      <c r="Q31" s="21">
        <f t="shared" si="11"/>
        <v>1</v>
      </c>
      <c r="R31" s="21">
        <f t="shared" si="11"/>
        <v>11</v>
      </c>
      <c r="S31" s="21">
        <f t="shared" ref="S31" si="12">COUNTIF(S21:S28,"=4")</f>
        <v>0</v>
      </c>
      <c r="T31" s="59" t="s">
        <v>21</v>
      </c>
      <c r="U31" s="59"/>
      <c r="V31" s="32">
        <v>1</v>
      </c>
      <c r="W31" s="25">
        <f>V31/SUM($V$31:$V$34)</f>
        <v>4.1666666666666664E-2</v>
      </c>
      <c r="X31" s="60" t="s">
        <v>22</v>
      </c>
      <c r="Y31" s="61"/>
      <c r="Z31" s="58">
        <f>SUM(V31:V33)/SUM(V31:V34)</f>
        <v>1</v>
      </c>
      <c r="AA31" s="58"/>
    </row>
    <row r="32" spans="1:30" ht="15.75">
      <c r="A32" s="53" t="s">
        <v>23</v>
      </c>
      <c r="B32" s="54"/>
      <c r="C32" s="21">
        <f t="shared" ref="C32:R32" si="13">COUNTIF(C4:C28,"=3")</f>
        <v>11</v>
      </c>
      <c r="D32" s="21">
        <f t="shared" si="13"/>
        <v>9</v>
      </c>
      <c r="E32" s="21">
        <f t="shared" si="13"/>
        <v>9</v>
      </c>
      <c r="F32" s="21">
        <f t="shared" si="13"/>
        <v>13</v>
      </c>
      <c r="G32" s="21">
        <f t="shared" si="13"/>
        <v>13</v>
      </c>
      <c r="H32" s="21">
        <f t="shared" si="13"/>
        <v>10</v>
      </c>
      <c r="I32" s="21">
        <f t="shared" si="13"/>
        <v>7</v>
      </c>
      <c r="J32" s="21">
        <f t="shared" si="13"/>
        <v>7</v>
      </c>
      <c r="K32" s="21">
        <f t="shared" si="13"/>
        <v>8</v>
      </c>
      <c r="L32" s="21">
        <f t="shared" si="13"/>
        <v>6</v>
      </c>
      <c r="M32" s="21">
        <f t="shared" si="13"/>
        <v>4</v>
      </c>
      <c r="N32" s="21">
        <f t="shared" si="13"/>
        <v>5</v>
      </c>
      <c r="O32" s="21">
        <f t="shared" si="13"/>
        <v>1</v>
      </c>
      <c r="P32" s="21">
        <f t="shared" si="13"/>
        <v>0</v>
      </c>
      <c r="Q32" s="21">
        <f t="shared" si="13"/>
        <v>0</v>
      </c>
      <c r="R32" s="21">
        <f t="shared" si="13"/>
        <v>5</v>
      </c>
      <c r="S32" s="21">
        <f t="shared" ref="S32" si="14">COUNTIF(S21:S28,"=3")</f>
        <v>0</v>
      </c>
      <c r="T32" s="59" t="s">
        <v>24</v>
      </c>
      <c r="U32" s="59"/>
      <c r="V32" s="32">
        <f>COUNTIF(Y4:Y28,"хорошо")</f>
        <v>8</v>
      </c>
      <c r="W32" s="25">
        <f t="shared" ref="W32:W34" si="15">V32/SUM($V$31:$V$34)</f>
        <v>0.33333333333333331</v>
      </c>
      <c r="X32" s="62"/>
      <c r="Y32" s="63"/>
      <c r="Z32" s="58"/>
      <c r="AA32" s="58"/>
    </row>
    <row r="33" spans="1:32" ht="15.75">
      <c r="A33" s="53" t="s">
        <v>25</v>
      </c>
      <c r="B33" s="54"/>
      <c r="C33" s="21">
        <f t="shared" ref="C33:R33" si="16">COUNTIF(C4:C28,"=2")</f>
        <v>0</v>
      </c>
      <c r="D33" s="21">
        <f t="shared" si="16"/>
        <v>0</v>
      </c>
      <c r="E33" s="21">
        <f t="shared" si="16"/>
        <v>0</v>
      </c>
      <c r="F33" s="21">
        <f t="shared" si="16"/>
        <v>0</v>
      </c>
      <c r="G33" s="21">
        <f t="shared" si="16"/>
        <v>0</v>
      </c>
      <c r="H33" s="21">
        <f t="shared" si="16"/>
        <v>0</v>
      </c>
      <c r="I33" s="21">
        <f t="shared" si="16"/>
        <v>0</v>
      </c>
      <c r="J33" s="21">
        <f t="shared" si="16"/>
        <v>0</v>
      </c>
      <c r="K33" s="21">
        <f t="shared" si="16"/>
        <v>0</v>
      </c>
      <c r="L33" s="21">
        <f t="shared" si="16"/>
        <v>0</v>
      </c>
      <c r="M33" s="21">
        <f t="shared" si="16"/>
        <v>0</v>
      </c>
      <c r="N33" s="21">
        <f t="shared" si="16"/>
        <v>0</v>
      </c>
      <c r="O33" s="21">
        <f t="shared" si="16"/>
        <v>0</v>
      </c>
      <c r="P33" s="21">
        <f t="shared" si="16"/>
        <v>0</v>
      </c>
      <c r="Q33" s="21">
        <f t="shared" si="16"/>
        <v>0</v>
      </c>
      <c r="R33" s="21">
        <f t="shared" si="16"/>
        <v>0</v>
      </c>
      <c r="S33" s="21">
        <f t="shared" ref="S33" si="17">COUNTIF(S21:S28,"=2")</f>
        <v>0</v>
      </c>
      <c r="T33" s="59" t="s">
        <v>26</v>
      </c>
      <c r="U33" s="59"/>
      <c r="V33" s="32">
        <f>COUNTIF(Y4:Y28,"удов")</f>
        <v>15</v>
      </c>
      <c r="W33" s="25">
        <f t="shared" si="15"/>
        <v>0.625</v>
      </c>
      <c r="X33" s="60" t="s">
        <v>27</v>
      </c>
      <c r="Y33" s="61"/>
      <c r="Z33" s="58">
        <f>SUM(V31:V32)/SUM(V31:V34)</f>
        <v>0.375</v>
      </c>
      <c r="AA33" s="58"/>
    </row>
    <row r="34" spans="1:32" ht="15.75">
      <c r="A34" s="53" t="s">
        <v>28</v>
      </c>
      <c r="B34" s="54"/>
      <c r="C34" s="26">
        <f t="shared" ref="C34:S34" si="18">SUM(C30:C32)/SUM(C30:C33)</f>
        <v>1</v>
      </c>
      <c r="D34" s="26">
        <f t="shared" si="18"/>
        <v>1</v>
      </c>
      <c r="E34" s="26">
        <f t="shared" si="18"/>
        <v>1</v>
      </c>
      <c r="F34" s="26">
        <f t="shared" si="18"/>
        <v>1</v>
      </c>
      <c r="G34" s="26">
        <f t="shared" si="18"/>
        <v>1</v>
      </c>
      <c r="H34" s="26">
        <f t="shared" si="18"/>
        <v>1</v>
      </c>
      <c r="I34" s="26">
        <f t="shared" si="18"/>
        <v>1</v>
      </c>
      <c r="J34" s="26">
        <f t="shared" si="18"/>
        <v>1</v>
      </c>
      <c r="K34" s="26">
        <f t="shared" si="18"/>
        <v>1</v>
      </c>
      <c r="L34" s="26">
        <f t="shared" si="18"/>
        <v>1</v>
      </c>
      <c r="M34" s="26">
        <f t="shared" si="18"/>
        <v>1</v>
      </c>
      <c r="N34" s="26">
        <f t="shared" si="18"/>
        <v>1</v>
      </c>
      <c r="O34" s="26">
        <f t="shared" si="18"/>
        <v>1</v>
      </c>
      <c r="P34" s="26">
        <f t="shared" si="18"/>
        <v>1</v>
      </c>
      <c r="Q34" s="26">
        <f t="shared" si="18"/>
        <v>1</v>
      </c>
      <c r="R34" s="26">
        <f t="shared" si="18"/>
        <v>1</v>
      </c>
      <c r="S34" s="26" t="e">
        <f t="shared" si="18"/>
        <v>#DIV/0!</v>
      </c>
      <c r="T34" s="59" t="s">
        <v>29</v>
      </c>
      <c r="U34" s="59"/>
      <c r="V34" s="32">
        <f>COUNTIF(Y4:Y28,"неудов")</f>
        <v>0</v>
      </c>
      <c r="W34" s="25">
        <f t="shared" si="15"/>
        <v>0</v>
      </c>
      <c r="X34" s="62"/>
      <c r="Y34" s="63"/>
      <c r="Z34" s="58"/>
      <c r="AA34" s="58"/>
    </row>
    <row r="35" spans="1:32" ht="15.75">
      <c r="A35" s="53" t="s">
        <v>30</v>
      </c>
      <c r="B35" s="54"/>
      <c r="C35" s="26">
        <f t="shared" ref="C35:S35" si="19">SUM(C30:C31)/SUM(C29:C33)</f>
        <v>0.46987951807228917</v>
      </c>
      <c r="D35" s="26">
        <f t="shared" si="19"/>
        <v>0.53973013493253374</v>
      </c>
      <c r="E35" s="26">
        <f t="shared" si="19"/>
        <v>0.53892215568862267</v>
      </c>
      <c r="F35" s="26">
        <f t="shared" si="19"/>
        <v>0.39759036144578319</v>
      </c>
      <c r="G35" s="26">
        <f t="shared" si="19"/>
        <v>0.39759036144578319</v>
      </c>
      <c r="H35" s="26">
        <f t="shared" si="19"/>
        <v>0.50224215246636772</v>
      </c>
      <c r="I35" s="26">
        <f t="shared" si="19"/>
        <v>0.60444444444444445</v>
      </c>
      <c r="J35" s="26">
        <f t="shared" si="19"/>
        <v>0.60895522388059709</v>
      </c>
      <c r="K35" s="26">
        <f t="shared" si="19"/>
        <v>0.57744360902255631</v>
      </c>
      <c r="L35" s="26">
        <f t="shared" si="19"/>
        <v>0.64094955489614247</v>
      </c>
      <c r="M35" s="26">
        <f t="shared" si="19"/>
        <v>0.70381231671554245</v>
      </c>
      <c r="N35" s="26">
        <f t="shared" si="19"/>
        <v>0.67157584683357874</v>
      </c>
      <c r="O35" s="26">
        <f t="shared" si="19"/>
        <v>0.81057268722466957</v>
      </c>
      <c r="P35" s="26">
        <f t="shared" si="19"/>
        <v>0.39130434782608692</v>
      </c>
      <c r="Q35" s="26">
        <f t="shared" si="19"/>
        <v>0.39130434782608692</v>
      </c>
      <c r="R35" s="26">
        <f t="shared" si="19"/>
        <v>0.67555555555555558</v>
      </c>
      <c r="S35" s="26" t="e">
        <f t="shared" si="19"/>
        <v>#DIV/0!</v>
      </c>
      <c r="T35" s="55" t="s">
        <v>31</v>
      </c>
      <c r="U35" s="56"/>
      <c r="V35" s="27" t="s">
        <v>32</v>
      </c>
      <c r="W35" s="28"/>
      <c r="X35" s="27" t="s">
        <v>33</v>
      </c>
      <c r="Y35" s="28"/>
      <c r="Z35" s="27" t="s">
        <v>34</v>
      </c>
      <c r="AA35" s="28"/>
    </row>
    <row r="36" spans="1:32">
      <c r="A36" s="1" t="s">
        <v>35</v>
      </c>
    </row>
    <row r="37" spans="1:32" ht="21">
      <c r="A37" s="57" t="s">
        <v>36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 t="s">
        <v>37</v>
      </c>
      <c r="Z37" s="57"/>
      <c r="AA37" s="57"/>
      <c r="AB37" s="57"/>
      <c r="AC37" s="57"/>
      <c r="AD37" s="57"/>
      <c r="AE37" s="57"/>
      <c r="AF37" s="57"/>
    </row>
    <row r="42" spans="1:32">
      <c r="AC42" s="5"/>
    </row>
    <row r="47" spans="1:32" ht="15">
      <c r="Y47" s="1"/>
    </row>
  </sheetData>
  <sheetProtection deleteColumns="0" deleteRows="0"/>
  <protectedRanges>
    <protectedRange sqref="A21:B28 S3:S20 A1:R20 S1:X2" name="Диапазон1" securityDescriptor="O:WDG:WDD:(A;;CC;;;WD)"/>
  </protectedRanges>
  <mergeCells count="20">
    <mergeCell ref="T1:X1"/>
    <mergeCell ref="A29:B29"/>
    <mergeCell ref="A30:B30"/>
    <mergeCell ref="A31:B31"/>
    <mergeCell ref="T31:U31"/>
    <mergeCell ref="X31:Y32"/>
    <mergeCell ref="Z31:AA32"/>
    <mergeCell ref="A32:B32"/>
    <mergeCell ref="T32:U32"/>
    <mergeCell ref="A33:B33"/>
    <mergeCell ref="T33:U33"/>
    <mergeCell ref="X33:Y34"/>
    <mergeCell ref="Z33:AA34"/>
    <mergeCell ref="A34:B34"/>
    <mergeCell ref="T34:U34"/>
    <mergeCell ref="A35:B35"/>
    <mergeCell ref="T35:U35"/>
    <mergeCell ref="A37:B37"/>
    <mergeCell ref="C37:X37"/>
    <mergeCell ref="Y37:AF37"/>
  </mergeCells>
  <pageMargins left="0.7" right="0.7" top="0.75" bottom="0.75" header="0.3" footer="0.3"/>
  <pageSetup paperSize="9"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7"/>
  <sheetViews>
    <sheetView topLeftCell="A32" zoomScale="67" zoomScaleNormal="67" workbookViewId="0">
      <selection activeCell="Q3" sqref="Q3"/>
    </sheetView>
  </sheetViews>
  <sheetFormatPr defaultRowHeight="18.75"/>
  <cols>
    <col min="1" max="1" width="9.140625" style="1"/>
    <col min="2" max="2" width="26" style="1" customWidth="1"/>
    <col min="3" max="4" width="9.42578125" style="1" bestFit="1" customWidth="1"/>
    <col min="5" max="6" width="12.5703125" style="1" bestFit="1" customWidth="1"/>
    <col min="7" max="14" width="9.28515625" style="1" customWidth="1"/>
    <col min="15" max="15" width="9.42578125" style="1" bestFit="1" customWidth="1"/>
    <col min="16" max="17" width="9.42578125" style="1" customWidth="1"/>
    <col min="18" max="18" width="11.7109375" style="1" customWidth="1"/>
    <col min="19" max="19" width="19.42578125" style="1" customWidth="1"/>
    <col min="20" max="21" width="9.42578125" style="1" bestFit="1" customWidth="1"/>
    <col min="22" max="23" width="9.28515625" style="1" customWidth="1"/>
    <col min="24" max="24" width="9.28515625" style="1" bestFit="1" customWidth="1"/>
    <col min="25" max="25" width="10.5703125" style="3" bestFit="1" customWidth="1"/>
    <col min="26" max="29" width="9.140625" style="1"/>
    <col min="30" max="30" width="15.28515625" style="1" customWidth="1"/>
    <col min="31" max="16384" width="9.140625" style="1"/>
  </cols>
  <sheetData>
    <row r="1" spans="1:32" s="9" customFormat="1" ht="23.25">
      <c r="A1" s="33"/>
      <c r="B1" s="33" t="s">
        <v>0</v>
      </c>
      <c r="C1" s="33"/>
      <c r="D1" s="33" t="s">
        <v>69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 t="s">
        <v>68</v>
      </c>
      <c r="S1" s="33" t="s">
        <v>67</v>
      </c>
      <c r="T1" s="64" t="s">
        <v>66</v>
      </c>
      <c r="U1" s="64"/>
      <c r="V1" s="64"/>
      <c r="W1" s="64"/>
      <c r="X1" s="64"/>
      <c r="Y1" s="33"/>
      <c r="Z1" s="33"/>
      <c r="AA1" s="33"/>
      <c r="AB1" s="33"/>
      <c r="AC1" s="33"/>
      <c r="AD1" s="33"/>
      <c r="AE1" s="33"/>
      <c r="AF1" s="33"/>
    </row>
    <row r="2" spans="1:32" ht="15.7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33"/>
      <c r="Z2" s="12"/>
      <c r="AA2" s="12"/>
      <c r="AB2" s="12"/>
      <c r="AC2" s="12"/>
      <c r="AD2" s="12"/>
      <c r="AE2" s="12"/>
      <c r="AF2" s="12"/>
    </row>
    <row r="3" spans="1:32" s="2" customFormat="1" ht="99.75" customHeight="1" thickBot="1">
      <c r="A3" s="13"/>
      <c r="B3" s="13"/>
      <c r="C3" s="31" t="s">
        <v>1</v>
      </c>
      <c r="D3" s="31" t="s">
        <v>2</v>
      </c>
      <c r="E3" s="31" t="s">
        <v>62</v>
      </c>
      <c r="F3" s="31" t="s">
        <v>63</v>
      </c>
      <c r="G3" s="31" t="s">
        <v>3</v>
      </c>
      <c r="H3" s="31" t="s">
        <v>64</v>
      </c>
      <c r="I3" s="31" t="s">
        <v>4</v>
      </c>
      <c r="J3" s="31" t="s">
        <v>5</v>
      </c>
      <c r="K3" s="31" t="s">
        <v>6</v>
      </c>
      <c r="L3" s="31" t="s">
        <v>7</v>
      </c>
      <c r="M3" s="31" t="s">
        <v>8</v>
      </c>
      <c r="N3" s="31" t="s">
        <v>9</v>
      </c>
      <c r="O3" s="31" t="s">
        <v>10</v>
      </c>
      <c r="P3" s="31" t="s">
        <v>70</v>
      </c>
      <c r="Q3" s="31" t="s">
        <v>71</v>
      </c>
      <c r="R3" s="31" t="s">
        <v>65</v>
      </c>
      <c r="S3" s="13"/>
      <c r="T3" s="14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</row>
    <row r="4" spans="1:32" ht="18" thickBot="1">
      <c r="A4" s="16">
        <v>1</v>
      </c>
      <c r="B4" s="17" t="s">
        <v>38</v>
      </c>
      <c r="C4" s="29">
        <v>4</v>
      </c>
      <c r="D4" s="29">
        <v>4</v>
      </c>
      <c r="E4" s="29">
        <v>5</v>
      </c>
      <c r="F4" s="29">
        <v>5</v>
      </c>
      <c r="G4" s="29">
        <v>5</v>
      </c>
      <c r="H4" s="29">
        <v>5</v>
      </c>
      <c r="I4" s="29">
        <v>5</v>
      </c>
      <c r="J4" s="29">
        <v>5</v>
      </c>
      <c r="K4" s="29">
        <v>4</v>
      </c>
      <c r="L4" s="29">
        <v>4</v>
      </c>
      <c r="M4" s="29">
        <v>5</v>
      </c>
      <c r="N4" s="29">
        <v>5</v>
      </c>
      <c r="O4" s="29">
        <v>5</v>
      </c>
      <c r="P4" s="29"/>
      <c r="Q4" s="29"/>
      <c r="R4" s="29">
        <v>5</v>
      </c>
      <c r="S4" s="13"/>
      <c r="T4" s="19">
        <f t="shared" ref="T4:T28" si="0">AVERAGE(C4:R4)</f>
        <v>4.7142857142857144</v>
      </c>
      <c r="U4" s="20">
        <f t="shared" ref="U4:U28" si="1">COUNTIF(C4:R4,2)</f>
        <v>0</v>
      </c>
      <c r="V4" s="20">
        <f t="shared" ref="V4:V28" si="2">COUNTIF(C4:R4,3)</f>
        <v>0</v>
      </c>
      <c r="W4" s="20">
        <f t="shared" ref="W4:W28" si="3">COUNTIF(C4:R4,4)</f>
        <v>4</v>
      </c>
      <c r="X4" s="20">
        <f t="shared" ref="X4:X28" si="4">COUNTIF(C4:R4,5)</f>
        <v>10</v>
      </c>
      <c r="Y4" s="21" t="str">
        <f t="shared" ref="Y4:Y28" si="5">IF(U4&gt;=1,"неудов",IF(V4&gt;=1,"удов",IF(W4&gt;=1,"хорошо",IF(X4&gt;=1,"отлично "))))</f>
        <v>хорошо</v>
      </c>
      <c r="Z4" s="20" t="e">
        <f t="shared" ref="Z4:Z27" si="6">RANK(T4,$T$4:$T$28)</f>
        <v>#DIV/0!</v>
      </c>
      <c r="AA4" s="15"/>
    </row>
    <row r="5" spans="1:32" ht="18" thickBot="1">
      <c r="A5" s="16">
        <v>2</v>
      </c>
      <c r="B5" s="18" t="s">
        <v>39</v>
      </c>
      <c r="C5" s="29">
        <v>3</v>
      </c>
      <c r="D5" s="29">
        <v>3</v>
      </c>
      <c r="E5" s="29">
        <v>3</v>
      </c>
      <c r="F5" s="29">
        <v>3</v>
      </c>
      <c r="G5" s="29">
        <v>3</v>
      </c>
      <c r="H5" s="29">
        <v>3</v>
      </c>
      <c r="I5" s="29">
        <v>3</v>
      </c>
      <c r="J5" s="29">
        <v>4</v>
      </c>
      <c r="K5" s="29">
        <v>3</v>
      </c>
      <c r="L5" s="29">
        <v>4</v>
      </c>
      <c r="M5" s="29">
        <v>4</v>
      </c>
      <c r="N5" s="29">
        <v>4</v>
      </c>
      <c r="O5" s="29">
        <v>5</v>
      </c>
      <c r="P5" s="29"/>
      <c r="Q5" s="29"/>
      <c r="R5" s="29">
        <v>4</v>
      </c>
      <c r="S5" s="13"/>
      <c r="T5" s="19">
        <f t="shared" si="0"/>
        <v>3.5</v>
      </c>
      <c r="U5" s="20">
        <f t="shared" si="1"/>
        <v>0</v>
      </c>
      <c r="V5" s="20">
        <f t="shared" si="2"/>
        <v>8</v>
      </c>
      <c r="W5" s="20">
        <f t="shared" si="3"/>
        <v>5</v>
      </c>
      <c r="X5" s="20">
        <f t="shared" si="4"/>
        <v>1</v>
      </c>
      <c r="Y5" s="21" t="str">
        <f t="shared" si="5"/>
        <v>удов</v>
      </c>
      <c r="Z5" s="20" t="e">
        <f t="shared" si="6"/>
        <v>#DIV/0!</v>
      </c>
      <c r="AA5" s="15"/>
    </row>
    <row r="6" spans="1:32" ht="18" thickBot="1">
      <c r="A6" s="16">
        <v>3</v>
      </c>
      <c r="B6" s="18" t="s">
        <v>40</v>
      </c>
      <c r="C6" s="29">
        <v>3</v>
      </c>
      <c r="D6" s="29">
        <v>3</v>
      </c>
      <c r="E6" s="29">
        <v>3</v>
      </c>
      <c r="F6" s="29">
        <v>3</v>
      </c>
      <c r="G6" s="29">
        <v>3</v>
      </c>
      <c r="H6" s="29">
        <v>3</v>
      </c>
      <c r="I6" s="29">
        <v>4</v>
      </c>
      <c r="J6" s="29">
        <v>3</v>
      </c>
      <c r="K6" s="29">
        <v>3</v>
      </c>
      <c r="L6" s="29">
        <v>3</v>
      </c>
      <c r="M6" s="29">
        <v>4</v>
      </c>
      <c r="N6" s="29">
        <v>3</v>
      </c>
      <c r="O6" s="29">
        <v>4</v>
      </c>
      <c r="P6" s="29"/>
      <c r="Q6" s="29"/>
      <c r="R6" s="29">
        <v>3</v>
      </c>
      <c r="S6" s="13"/>
      <c r="T6" s="19">
        <f t="shared" si="0"/>
        <v>3.2142857142857144</v>
      </c>
      <c r="U6" s="20">
        <f t="shared" si="1"/>
        <v>0</v>
      </c>
      <c r="V6" s="20">
        <f t="shared" si="2"/>
        <v>11</v>
      </c>
      <c r="W6" s="20">
        <f t="shared" si="3"/>
        <v>3</v>
      </c>
      <c r="X6" s="20">
        <f t="shared" si="4"/>
        <v>0</v>
      </c>
      <c r="Y6" s="21" t="str">
        <f t="shared" si="5"/>
        <v>удов</v>
      </c>
      <c r="Z6" s="20" t="e">
        <f t="shared" si="6"/>
        <v>#DIV/0!</v>
      </c>
      <c r="AA6" s="15"/>
    </row>
    <row r="7" spans="1:32" ht="18" thickBot="1">
      <c r="A7" s="16">
        <v>4</v>
      </c>
      <c r="B7" s="18" t="s">
        <v>41</v>
      </c>
      <c r="C7" s="29">
        <v>4</v>
      </c>
      <c r="D7" s="29">
        <v>5</v>
      </c>
      <c r="E7" s="29">
        <v>5</v>
      </c>
      <c r="F7" s="29">
        <v>5</v>
      </c>
      <c r="G7" s="29">
        <v>5</v>
      </c>
      <c r="H7" s="29">
        <v>5</v>
      </c>
      <c r="I7" s="29">
        <v>5</v>
      </c>
      <c r="J7" s="29">
        <v>5</v>
      </c>
      <c r="K7" s="29">
        <v>5</v>
      </c>
      <c r="L7" s="29">
        <v>5</v>
      </c>
      <c r="M7" s="29">
        <v>5</v>
      </c>
      <c r="N7" s="29">
        <v>5</v>
      </c>
      <c r="O7" s="29">
        <v>5</v>
      </c>
      <c r="P7" s="29">
        <v>5</v>
      </c>
      <c r="Q7" s="29">
        <v>5</v>
      </c>
      <c r="R7" s="29">
        <v>5</v>
      </c>
      <c r="S7" s="13"/>
      <c r="T7" s="19">
        <f t="shared" si="0"/>
        <v>4.9375</v>
      </c>
      <c r="U7" s="20">
        <f t="shared" si="1"/>
        <v>0</v>
      </c>
      <c r="V7" s="20">
        <f t="shared" si="2"/>
        <v>0</v>
      </c>
      <c r="W7" s="20">
        <f t="shared" si="3"/>
        <v>1</v>
      </c>
      <c r="X7" s="20">
        <f t="shared" si="4"/>
        <v>15</v>
      </c>
      <c r="Y7" s="21" t="str">
        <f t="shared" si="5"/>
        <v>хорошо</v>
      </c>
      <c r="Z7" s="20" t="e">
        <f t="shared" si="6"/>
        <v>#DIV/0!</v>
      </c>
      <c r="AA7" s="15"/>
    </row>
    <row r="8" spans="1:32" ht="18" thickBot="1">
      <c r="A8" s="16">
        <v>5</v>
      </c>
      <c r="B8" s="18" t="s">
        <v>42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4</v>
      </c>
      <c r="I8" s="29">
        <v>5</v>
      </c>
      <c r="J8" s="29">
        <v>4</v>
      </c>
      <c r="K8" s="29">
        <v>5</v>
      </c>
      <c r="L8" s="29">
        <v>5</v>
      </c>
      <c r="M8" s="29">
        <v>5</v>
      </c>
      <c r="N8" s="29">
        <v>5</v>
      </c>
      <c r="O8" s="29">
        <v>5</v>
      </c>
      <c r="P8" s="29"/>
      <c r="Q8" s="29"/>
      <c r="R8" s="29">
        <v>5</v>
      </c>
      <c r="S8" s="13"/>
      <c r="T8" s="19">
        <f t="shared" si="0"/>
        <v>4.5</v>
      </c>
      <c r="U8" s="20">
        <f t="shared" si="1"/>
        <v>0</v>
      </c>
      <c r="V8" s="20">
        <f t="shared" si="2"/>
        <v>0</v>
      </c>
      <c r="W8" s="20">
        <f t="shared" si="3"/>
        <v>7</v>
      </c>
      <c r="X8" s="20">
        <f t="shared" si="4"/>
        <v>7</v>
      </c>
      <c r="Y8" s="21" t="str">
        <f t="shared" si="5"/>
        <v>хорошо</v>
      </c>
      <c r="Z8" s="20" t="e">
        <f t="shared" si="6"/>
        <v>#DIV/0!</v>
      </c>
      <c r="AA8" s="15"/>
    </row>
    <row r="9" spans="1:32" ht="18" thickBot="1">
      <c r="A9" s="16">
        <v>6</v>
      </c>
      <c r="B9" s="18" t="s">
        <v>43</v>
      </c>
      <c r="C9" s="29">
        <v>4</v>
      </c>
      <c r="D9" s="29">
        <v>4</v>
      </c>
      <c r="E9" s="29">
        <v>3</v>
      </c>
      <c r="F9" s="29">
        <v>3</v>
      </c>
      <c r="G9" s="29">
        <v>3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5</v>
      </c>
      <c r="O9" s="29">
        <v>5</v>
      </c>
      <c r="P9" s="29"/>
      <c r="Q9" s="29"/>
      <c r="R9" s="29">
        <v>5</v>
      </c>
      <c r="S9" s="13"/>
      <c r="T9" s="19">
        <f t="shared" si="0"/>
        <v>4</v>
      </c>
      <c r="U9" s="20">
        <f t="shared" si="1"/>
        <v>0</v>
      </c>
      <c r="V9" s="20">
        <f t="shared" si="2"/>
        <v>3</v>
      </c>
      <c r="W9" s="20">
        <f t="shared" si="3"/>
        <v>8</v>
      </c>
      <c r="X9" s="20">
        <f t="shared" si="4"/>
        <v>3</v>
      </c>
      <c r="Y9" s="21" t="str">
        <f t="shared" si="5"/>
        <v>удов</v>
      </c>
      <c r="Z9" s="20" t="e">
        <f t="shared" si="6"/>
        <v>#DIV/0!</v>
      </c>
      <c r="AA9" s="15"/>
    </row>
    <row r="10" spans="1:32" ht="18" thickBot="1">
      <c r="A10" s="16">
        <v>7</v>
      </c>
      <c r="B10" s="18" t="s">
        <v>44</v>
      </c>
      <c r="C10" s="29">
        <v>3</v>
      </c>
      <c r="D10" s="29">
        <v>3</v>
      </c>
      <c r="E10" s="29">
        <v>4</v>
      </c>
      <c r="F10" s="29">
        <v>4</v>
      </c>
      <c r="G10" s="29">
        <v>3</v>
      </c>
      <c r="H10" s="29">
        <v>3</v>
      </c>
      <c r="I10" s="29">
        <v>3</v>
      </c>
      <c r="J10" s="29">
        <v>4</v>
      </c>
      <c r="K10" s="29">
        <v>3</v>
      </c>
      <c r="L10" s="29">
        <v>3</v>
      </c>
      <c r="M10" s="29">
        <v>4</v>
      </c>
      <c r="N10" s="29">
        <v>4</v>
      </c>
      <c r="O10" s="29">
        <v>5</v>
      </c>
      <c r="P10" s="29"/>
      <c r="Q10" s="29"/>
      <c r="R10" s="29">
        <v>4</v>
      </c>
      <c r="S10" s="13"/>
      <c r="T10" s="19">
        <f t="shared" si="0"/>
        <v>3.5714285714285716</v>
      </c>
      <c r="U10" s="20">
        <f t="shared" si="1"/>
        <v>0</v>
      </c>
      <c r="V10" s="20">
        <f t="shared" si="2"/>
        <v>7</v>
      </c>
      <c r="W10" s="20">
        <f t="shared" si="3"/>
        <v>6</v>
      </c>
      <c r="X10" s="20">
        <f t="shared" si="4"/>
        <v>1</v>
      </c>
      <c r="Y10" s="21" t="str">
        <f t="shared" si="5"/>
        <v>удов</v>
      </c>
      <c r="Z10" s="20" t="e">
        <f t="shared" si="6"/>
        <v>#DIV/0!</v>
      </c>
      <c r="AA10" s="15"/>
    </row>
    <row r="11" spans="1:32" ht="18" thickBot="1">
      <c r="A11" s="16">
        <v>8</v>
      </c>
      <c r="B11" s="18" t="s">
        <v>45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5</v>
      </c>
      <c r="J11" s="29">
        <v>4</v>
      </c>
      <c r="K11" s="29">
        <v>4</v>
      </c>
      <c r="L11" s="29">
        <v>5</v>
      </c>
      <c r="M11" s="29">
        <v>5</v>
      </c>
      <c r="N11" s="29">
        <v>5</v>
      </c>
      <c r="O11" s="29">
        <v>4</v>
      </c>
      <c r="P11" s="29"/>
      <c r="Q11" s="29"/>
      <c r="R11" s="29">
        <v>5</v>
      </c>
      <c r="S11" s="13"/>
      <c r="T11" s="19">
        <f t="shared" si="0"/>
        <v>4.3571428571428568</v>
      </c>
      <c r="U11" s="20">
        <f t="shared" si="1"/>
        <v>0</v>
      </c>
      <c r="V11" s="20">
        <f t="shared" si="2"/>
        <v>0</v>
      </c>
      <c r="W11" s="20">
        <f t="shared" si="3"/>
        <v>9</v>
      </c>
      <c r="X11" s="20">
        <f t="shared" si="4"/>
        <v>5</v>
      </c>
      <c r="Y11" s="21" t="str">
        <f t="shared" si="5"/>
        <v>хорошо</v>
      </c>
      <c r="Z11" s="20" t="e">
        <f t="shared" si="6"/>
        <v>#DIV/0!</v>
      </c>
      <c r="AA11" s="15"/>
    </row>
    <row r="12" spans="1:32" s="3" customFormat="1" ht="19.5" thickBot="1">
      <c r="A12" s="16">
        <v>9</v>
      </c>
      <c r="B12" s="18" t="s">
        <v>46</v>
      </c>
      <c r="C12" s="29">
        <v>4</v>
      </c>
      <c r="D12" s="29">
        <v>4</v>
      </c>
      <c r="E12" s="29">
        <v>3</v>
      </c>
      <c r="F12" s="29">
        <v>3</v>
      </c>
      <c r="G12" s="29">
        <v>3</v>
      </c>
      <c r="H12" s="29">
        <v>4</v>
      </c>
      <c r="I12" s="29">
        <v>4</v>
      </c>
      <c r="J12" s="29">
        <v>3</v>
      </c>
      <c r="K12" s="29">
        <v>3</v>
      </c>
      <c r="L12" s="29">
        <v>5</v>
      </c>
      <c r="M12" s="29">
        <v>4</v>
      </c>
      <c r="N12" s="29">
        <v>4</v>
      </c>
      <c r="O12" s="29">
        <v>4</v>
      </c>
      <c r="P12" s="29"/>
      <c r="Q12" s="29"/>
      <c r="R12" s="29">
        <v>4</v>
      </c>
      <c r="S12" s="13"/>
      <c r="T12" s="19">
        <f t="shared" si="0"/>
        <v>3.7142857142857144</v>
      </c>
      <c r="U12" s="20">
        <f t="shared" si="1"/>
        <v>0</v>
      </c>
      <c r="V12" s="20">
        <f t="shared" si="2"/>
        <v>5</v>
      </c>
      <c r="W12" s="20">
        <f t="shared" si="3"/>
        <v>8</v>
      </c>
      <c r="X12" s="20">
        <f t="shared" si="4"/>
        <v>1</v>
      </c>
      <c r="Y12" s="21" t="str">
        <f t="shared" si="5"/>
        <v>удов</v>
      </c>
      <c r="Z12" s="20" t="e">
        <f t="shared" si="6"/>
        <v>#DIV/0!</v>
      </c>
      <c r="AA12" s="15"/>
    </row>
    <row r="13" spans="1:32" ht="16.5" thickBot="1">
      <c r="A13" s="16">
        <v>10</v>
      </c>
      <c r="B13" s="18" t="s">
        <v>72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3"/>
      <c r="T13" s="19" t="e">
        <f t="shared" si="0"/>
        <v>#DIV/0!</v>
      </c>
      <c r="U13" s="20">
        <f t="shared" si="1"/>
        <v>0</v>
      </c>
      <c r="V13" s="20">
        <f t="shared" si="2"/>
        <v>0</v>
      </c>
      <c r="W13" s="20">
        <f t="shared" si="3"/>
        <v>0</v>
      </c>
      <c r="X13" s="20">
        <f t="shared" si="4"/>
        <v>0</v>
      </c>
      <c r="Y13" s="21" t="b">
        <f t="shared" si="5"/>
        <v>0</v>
      </c>
      <c r="Z13" s="20" t="e">
        <f t="shared" si="6"/>
        <v>#DIV/0!</v>
      </c>
      <c r="AA13" s="15"/>
      <c r="AB13" s="6"/>
      <c r="AC13" s="6"/>
      <c r="AD13" s="6"/>
    </row>
    <row r="14" spans="1:32" ht="18.75" customHeight="1" thickBot="1">
      <c r="A14" s="16">
        <v>11</v>
      </c>
      <c r="B14" s="18" t="s">
        <v>47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5</v>
      </c>
      <c r="I14" s="29">
        <v>5</v>
      </c>
      <c r="J14" s="29">
        <v>4</v>
      </c>
      <c r="K14" s="29">
        <v>4</v>
      </c>
      <c r="L14" s="29">
        <v>5</v>
      </c>
      <c r="M14" s="29">
        <v>5</v>
      </c>
      <c r="N14" s="29">
        <v>4</v>
      </c>
      <c r="O14" s="29">
        <v>5</v>
      </c>
      <c r="P14" s="29"/>
      <c r="Q14" s="29"/>
      <c r="R14" s="29">
        <v>4</v>
      </c>
      <c r="S14" s="13"/>
      <c r="T14" s="19">
        <f t="shared" si="0"/>
        <v>4.3571428571428568</v>
      </c>
      <c r="U14" s="20">
        <f t="shared" si="1"/>
        <v>0</v>
      </c>
      <c r="V14" s="20">
        <f t="shared" si="2"/>
        <v>0</v>
      </c>
      <c r="W14" s="20">
        <f t="shared" si="3"/>
        <v>9</v>
      </c>
      <c r="X14" s="20">
        <f t="shared" si="4"/>
        <v>5</v>
      </c>
      <c r="Y14" s="21" t="str">
        <f t="shared" si="5"/>
        <v>хорошо</v>
      </c>
      <c r="Z14" s="20" t="e">
        <f t="shared" si="6"/>
        <v>#DIV/0!</v>
      </c>
      <c r="AA14" s="15"/>
      <c r="AB14" s="6"/>
      <c r="AC14" s="7"/>
      <c r="AD14" s="6"/>
    </row>
    <row r="15" spans="1:32" ht="18.75" customHeight="1" thickBot="1">
      <c r="A15" s="16">
        <v>12</v>
      </c>
      <c r="B15" s="18" t="s">
        <v>48</v>
      </c>
      <c r="C15" s="29">
        <v>3</v>
      </c>
      <c r="D15" s="29">
        <v>4</v>
      </c>
      <c r="E15" s="29">
        <v>3</v>
      </c>
      <c r="F15" s="29">
        <v>3</v>
      </c>
      <c r="G15" s="29">
        <v>3</v>
      </c>
      <c r="H15" s="29">
        <v>4</v>
      </c>
      <c r="I15" s="29">
        <v>4</v>
      </c>
      <c r="J15" s="29">
        <v>4</v>
      </c>
      <c r="K15" s="29">
        <v>4</v>
      </c>
      <c r="L15" s="29">
        <v>4</v>
      </c>
      <c r="M15" s="29">
        <v>5</v>
      </c>
      <c r="N15" s="29">
        <v>4</v>
      </c>
      <c r="O15" s="29">
        <v>4</v>
      </c>
      <c r="P15" s="29"/>
      <c r="Q15" s="29"/>
      <c r="R15" s="29">
        <v>4</v>
      </c>
      <c r="S15" s="13"/>
      <c r="T15" s="19">
        <f t="shared" si="0"/>
        <v>3.7857142857142856</v>
      </c>
      <c r="U15" s="20">
        <f t="shared" si="1"/>
        <v>0</v>
      </c>
      <c r="V15" s="20">
        <f t="shared" si="2"/>
        <v>4</v>
      </c>
      <c r="W15" s="20">
        <f t="shared" si="3"/>
        <v>9</v>
      </c>
      <c r="X15" s="20">
        <f t="shared" si="4"/>
        <v>1</v>
      </c>
      <c r="Y15" s="21" t="str">
        <f t="shared" si="5"/>
        <v>удов</v>
      </c>
      <c r="Z15" s="20" t="e">
        <f t="shared" si="6"/>
        <v>#DIV/0!</v>
      </c>
      <c r="AA15" s="15"/>
      <c r="AB15" s="7"/>
      <c r="AC15" s="7"/>
      <c r="AD15" s="6"/>
    </row>
    <row r="16" spans="1:32" ht="18.75" customHeight="1" thickBot="1">
      <c r="A16" s="16">
        <v>13</v>
      </c>
      <c r="B16" s="18" t="s">
        <v>49</v>
      </c>
      <c r="C16" s="29">
        <v>4</v>
      </c>
      <c r="D16" s="29">
        <v>4</v>
      </c>
      <c r="E16" s="29">
        <v>4</v>
      </c>
      <c r="F16" s="29">
        <v>4</v>
      </c>
      <c r="G16" s="29">
        <v>3</v>
      </c>
      <c r="H16" s="29">
        <v>5</v>
      </c>
      <c r="I16" s="29">
        <v>5</v>
      </c>
      <c r="J16" s="29">
        <v>4</v>
      </c>
      <c r="K16" s="29">
        <v>4</v>
      </c>
      <c r="L16" s="29">
        <v>4</v>
      </c>
      <c r="M16" s="29">
        <v>5</v>
      </c>
      <c r="N16" s="29">
        <v>4</v>
      </c>
      <c r="O16" s="29">
        <v>5</v>
      </c>
      <c r="P16" s="29"/>
      <c r="Q16" s="29"/>
      <c r="R16" s="29">
        <v>5</v>
      </c>
      <c r="S16" s="13"/>
      <c r="T16" s="19">
        <f t="shared" si="0"/>
        <v>4.2857142857142856</v>
      </c>
      <c r="U16" s="20">
        <f t="shared" si="1"/>
        <v>0</v>
      </c>
      <c r="V16" s="20">
        <f t="shared" si="2"/>
        <v>1</v>
      </c>
      <c r="W16" s="20">
        <f t="shared" si="3"/>
        <v>8</v>
      </c>
      <c r="X16" s="20">
        <f t="shared" si="4"/>
        <v>5</v>
      </c>
      <c r="Y16" s="21" t="str">
        <f t="shared" si="5"/>
        <v>удов</v>
      </c>
      <c r="Z16" s="20" t="e">
        <f t="shared" si="6"/>
        <v>#DIV/0!</v>
      </c>
      <c r="AA16" s="15"/>
      <c r="AB16" s="6"/>
      <c r="AC16" s="7"/>
      <c r="AD16" s="6"/>
    </row>
    <row r="17" spans="1:30" ht="18.75" customHeight="1" thickBot="1">
      <c r="A17" s="16">
        <v>14</v>
      </c>
      <c r="B17" s="18" t="s">
        <v>50</v>
      </c>
      <c r="C17" s="29">
        <v>5</v>
      </c>
      <c r="D17" s="29">
        <v>5</v>
      </c>
      <c r="E17" s="29">
        <v>5</v>
      </c>
      <c r="F17" s="29">
        <v>5</v>
      </c>
      <c r="G17" s="29">
        <v>5</v>
      </c>
      <c r="H17" s="29">
        <v>5</v>
      </c>
      <c r="I17" s="29">
        <v>5</v>
      </c>
      <c r="J17" s="29">
        <v>5</v>
      </c>
      <c r="K17" s="29">
        <v>5</v>
      </c>
      <c r="L17" s="29">
        <v>5</v>
      </c>
      <c r="M17" s="29">
        <v>5</v>
      </c>
      <c r="N17" s="29">
        <v>5</v>
      </c>
      <c r="O17" s="29">
        <v>5</v>
      </c>
      <c r="P17" s="29"/>
      <c r="Q17" s="29"/>
      <c r="R17" s="29">
        <v>5</v>
      </c>
      <c r="S17" s="13"/>
      <c r="T17" s="19">
        <f t="shared" si="0"/>
        <v>5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f t="shared" si="4"/>
        <v>14</v>
      </c>
      <c r="Y17" s="21" t="str">
        <f t="shared" si="5"/>
        <v xml:space="preserve">отлично </v>
      </c>
      <c r="Z17" s="20" t="e">
        <f t="shared" si="6"/>
        <v>#DIV/0!</v>
      </c>
      <c r="AA17" s="15"/>
      <c r="AB17" s="7"/>
      <c r="AC17" s="7"/>
      <c r="AD17" s="6"/>
    </row>
    <row r="18" spans="1:30" ht="18" thickBot="1">
      <c r="A18" s="16">
        <v>15</v>
      </c>
      <c r="B18" s="18" t="s">
        <v>51</v>
      </c>
      <c r="C18" s="29">
        <v>4</v>
      </c>
      <c r="D18" s="29">
        <v>4</v>
      </c>
      <c r="E18" s="29">
        <v>4</v>
      </c>
      <c r="F18" s="29">
        <v>3</v>
      </c>
      <c r="G18" s="29">
        <v>3</v>
      </c>
      <c r="H18" s="29">
        <v>3</v>
      </c>
      <c r="I18" s="29">
        <v>4</v>
      </c>
      <c r="J18" s="29">
        <v>4</v>
      </c>
      <c r="K18" s="29">
        <v>3</v>
      </c>
      <c r="L18" s="29">
        <v>4</v>
      </c>
      <c r="M18" s="29">
        <v>5</v>
      </c>
      <c r="N18" s="29">
        <v>5</v>
      </c>
      <c r="O18" s="29">
        <v>5</v>
      </c>
      <c r="P18" s="29"/>
      <c r="Q18" s="29"/>
      <c r="R18" s="29">
        <v>4</v>
      </c>
      <c r="S18" s="13"/>
      <c r="T18" s="19">
        <f t="shared" si="0"/>
        <v>3.9285714285714284</v>
      </c>
      <c r="U18" s="20">
        <f t="shared" si="1"/>
        <v>0</v>
      </c>
      <c r="V18" s="20">
        <f t="shared" si="2"/>
        <v>4</v>
      </c>
      <c r="W18" s="20">
        <f t="shared" si="3"/>
        <v>7</v>
      </c>
      <c r="X18" s="20">
        <f t="shared" si="4"/>
        <v>3</v>
      </c>
      <c r="Y18" s="21" t="str">
        <f t="shared" si="5"/>
        <v>удов</v>
      </c>
      <c r="Z18" s="20" t="e">
        <f t="shared" si="6"/>
        <v>#DIV/0!</v>
      </c>
      <c r="AA18" s="15"/>
    </row>
    <row r="19" spans="1:30" ht="18" thickBot="1">
      <c r="A19" s="16">
        <v>16</v>
      </c>
      <c r="B19" s="18" t="s">
        <v>52</v>
      </c>
      <c r="C19" s="29">
        <v>3</v>
      </c>
      <c r="D19" s="29">
        <v>3</v>
      </c>
      <c r="E19" s="29">
        <v>3</v>
      </c>
      <c r="F19" s="29">
        <v>4</v>
      </c>
      <c r="G19" s="29">
        <v>4</v>
      </c>
      <c r="H19" s="29">
        <v>4</v>
      </c>
      <c r="I19" s="29">
        <v>4</v>
      </c>
      <c r="J19" s="29">
        <v>4</v>
      </c>
      <c r="K19" s="29">
        <v>4</v>
      </c>
      <c r="L19" s="29">
        <v>5</v>
      </c>
      <c r="M19" s="29">
        <v>5</v>
      </c>
      <c r="N19" s="29">
        <v>5</v>
      </c>
      <c r="O19" s="29">
        <v>5</v>
      </c>
      <c r="P19" s="29">
        <v>4</v>
      </c>
      <c r="Q19" s="29">
        <v>4</v>
      </c>
      <c r="R19" s="29">
        <v>5</v>
      </c>
      <c r="S19" s="13"/>
      <c r="T19" s="19">
        <f t="shared" si="0"/>
        <v>4.125</v>
      </c>
      <c r="U19" s="20">
        <f t="shared" si="1"/>
        <v>0</v>
      </c>
      <c r="V19" s="20">
        <f t="shared" si="2"/>
        <v>3</v>
      </c>
      <c r="W19" s="20">
        <f t="shared" si="3"/>
        <v>8</v>
      </c>
      <c r="X19" s="20">
        <f t="shared" si="4"/>
        <v>5</v>
      </c>
      <c r="Y19" s="21" t="str">
        <f t="shared" si="5"/>
        <v>удов</v>
      </c>
      <c r="Z19" s="20" t="e">
        <f t="shared" si="6"/>
        <v>#DIV/0!</v>
      </c>
      <c r="AA19" s="15"/>
    </row>
    <row r="20" spans="1:30" ht="20.25" customHeight="1" thickBot="1">
      <c r="A20" s="16">
        <v>17</v>
      </c>
      <c r="B20" s="18" t="s">
        <v>53</v>
      </c>
      <c r="C20" s="29">
        <v>3</v>
      </c>
      <c r="D20" s="29">
        <v>3</v>
      </c>
      <c r="E20" s="29">
        <v>3</v>
      </c>
      <c r="F20" s="29">
        <v>3</v>
      </c>
      <c r="G20" s="29">
        <v>3</v>
      </c>
      <c r="H20" s="29">
        <v>3</v>
      </c>
      <c r="I20" s="29">
        <v>3</v>
      </c>
      <c r="J20" s="29">
        <v>3</v>
      </c>
      <c r="K20" s="29">
        <v>3</v>
      </c>
      <c r="L20" s="29">
        <v>3</v>
      </c>
      <c r="M20" s="29">
        <v>3</v>
      </c>
      <c r="N20" s="29">
        <v>4</v>
      </c>
      <c r="O20" s="29">
        <v>4</v>
      </c>
      <c r="P20" s="29"/>
      <c r="Q20" s="29"/>
      <c r="R20" s="29">
        <v>3</v>
      </c>
      <c r="S20" s="13"/>
      <c r="T20" s="19">
        <f t="shared" si="0"/>
        <v>3.1428571428571428</v>
      </c>
      <c r="U20" s="20">
        <f t="shared" si="1"/>
        <v>0</v>
      </c>
      <c r="V20" s="20">
        <f t="shared" si="2"/>
        <v>12</v>
      </c>
      <c r="W20" s="20">
        <f t="shared" si="3"/>
        <v>2</v>
      </c>
      <c r="X20" s="20">
        <f t="shared" si="4"/>
        <v>0</v>
      </c>
      <c r="Y20" s="21" t="str">
        <f t="shared" si="5"/>
        <v>удов</v>
      </c>
      <c r="Z20" s="20" t="e">
        <f t="shared" si="6"/>
        <v>#DIV/0!</v>
      </c>
      <c r="AA20" s="15"/>
    </row>
    <row r="21" spans="1:30" ht="16.5" thickBot="1">
      <c r="A21" s="16">
        <v>18</v>
      </c>
      <c r="B21" s="18" t="s">
        <v>54</v>
      </c>
      <c r="C21" s="16">
        <v>3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4</v>
      </c>
      <c r="N21" s="16">
        <v>3</v>
      </c>
      <c r="O21" s="16">
        <v>5</v>
      </c>
      <c r="P21" s="16"/>
      <c r="Q21" s="16"/>
      <c r="R21" s="16">
        <v>3</v>
      </c>
      <c r="S21" s="16"/>
      <c r="T21" s="19">
        <f t="shared" si="0"/>
        <v>3.2142857142857144</v>
      </c>
      <c r="U21" s="20">
        <f t="shared" si="1"/>
        <v>0</v>
      </c>
      <c r="V21" s="20">
        <f t="shared" si="2"/>
        <v>12</v>
      </c>
      <c r="W21" s="20">
        <f t="shared" si="3"/>
        <v>1</v>
      </c>
      <c r="X21" s="20">
        <f t="shared" si="4"/>
        <v>1</v>
      </c>
      <c r="Y21" s="21" t="str">
        <f t="shared" si="5"/>
        <v>удов</v>
      </c>
      <c r="Z21" s="20" t="e">
        <f t="shared" si="6"/>
        <v>#DIV/0!</v>
      </c>
      <c r="AA21" s="20"/>
    </row>
    <row r="22" spans="1:30" ht="16.5" thickBot="1">
      <c r="A22" s="16">
        <v>19</v>
      </c>
      <c r="B22" s="18" t="s">
        <v>55</v>
      </c>
      <c r="C22" s="16">
        <v>3</v>
      </c>
      <c r="D22" s="16">
        <v>3</v>
      </c>
      <c r="E22" s="16">
        <v>4</v>
      </c>
      <c r="F22" s="16">
        <v>3</v>
      </c>
      <c r="G22" s="16">
        <v>3</v>
      </c>
      <c r="H22" s="16">
        <v>3</v>
      </c>
      <c r="I22" s="16">
        <v>3</v>
      </c>
      <c r="J22" s="16">
        <v>3</v>
      </c>
      <c r="K22" s="16">
        <v>4</v>
      </c>
      <c r="L22" s="16">
        <v>3</v>
      </c>
      <c r="M22" s="16">
        <v>3</v>
      </c>
      <c r="N22" s="16">
        <v>4</v>
      </c>
      <c r="O22" s="16">
        <v>4</v>
      </c>
      <c r="P22" s="16"/>
      <c r="Q22" s="16"/>
      <c r="R22" s="16">
        <v>3</v>
      </c>
      <c r="S22" s="16"/>
      <c r="T22" s="19">
        <f t="shared" si="0"/>
        <v>3.2857142857142856</v>
      </c>
      <c r="U22" s="20">
        <f t="shared" si="1"/>
        <v>0</v>
      </c>
      <c r="V22" s="20">
        <f t="shared" si="2"/>
        <v>10</v>
      </c>
      <c r="W22" s="20">
        <f t="shared" si="3"/>
        <v>4</v>
      </c>
      <c r="X22" s="20">
        <f t="shared" si="4"/>
        <v>0</v>
      </c>
      <c r="Y22" s="21" t="str">
        <f t="shared" si="5"/>
        <v>удов</v>
      </c>
      <c r="Z22" s="20" t="e">
        <f t="shared" si="6"/>
        <v>#DIV/0!</v>
      </c>
      <c r="AA22" s="20"/>
    </row>
    <row r="23" spans="1:30" ht="16.5" thickBot="1">
      <c r="A23" s="16">
        <v>20</v>
      </c>
      <c r="B23" s="18" t="s">
        <v>56</v>
      </c>
      <c r="C23" s="16">
        <v>5</v>
      </c>
      <c r="D23" s="16">
        <v>5</v>
      </c>
      <c r="E23" s="16">
        <v>5</v>
      </c>
      <c r="F23" s="16">
        <v>5</v>
      </c>
      <c r="G23" s="16">
        <v>5</v>
      </c>
      <c r="H23" s="16">
        <v>5</v>
      </c>
      <c r="I23" s="16">
        <v>5</v>
      </c>
      <c r="J23" s="16">
        <v>5</v>
      </c>
      <c r="K23" s="16">
        <v>5</v>
      </c>
      <c r="L23" s="16">
        <v>5</v>
      </c>
      <c r="M23" s="16">
        <v>5</v>
      </c>
      <c r="N23" s="16">
        <v>5</v>
      </c>
      <c r="O23" s="16">
        <v>5</v>
      </c>
      <c r="P23" s="16"/>
      <c r="Q23" s="16"/>
      <c r="R23" s="16">
        <v>5</v>
      </c>
      <c r="S23" s="16"/>
      <c r="T23" s="19">
        <f t="shared" si="0"/>
        <v>5</v>
      </c>
      <c r="U23" s="20">
        <f t="shared" si="1"/>
        <v>0</v>
      </c>
      <c r="V23" s="20">
        <f t="shared" si="2"/>
        <v>0</v>
      </c>
      <c r="W23" s="20">
        <f t="shared" si="3"/>
        <v>0</v>
      </c>
      <c r="X23" s="20">
        <f t="shared" si="4"/>
        <v>14</v>
      </c>
      <c r="Y23" s="21" t="str">
        <f t="shared" si="5"/>
        <v xml:space="preserve">отлично </v>
      </c>
      <c r="Z23" s="20" t="e">
        <f t="shared" si="6"/>
        <v>#DIV/0!</v>
      </c>
      <c r="AA23" s="20"/>
    </row>
    <row r="24" spans="1:30" ht="16.5" thickBot="1">
      <c r="A24" s="16">
        <v>21</v>
      </c>
      <c r="B24" s="18" t="s">
        <v>57</v>
      </c>
      <c r="C24" s="16">
        <v>5</v>
      </c>
      <c r="D24" s="16">
        <v>5</v>
      </c>
      <c r="E24" s="16">
        <v>5</v>
      </c>
      <c r="F24" s="16">
        <v>5</v>
      </c>
      <c r="G24" s="16">
        <v>5</v>
      </c>
      <c r="H24" s="16">
        <v>5</v>
      </c>
      <c r="I24" s="16">
        <v>5</v>
      </c>
      <c r="J24" s="16">
        <v>5</v>
      </c>
      <c r="K24" s="16">
        <v>4</v>
      </c>
      <c r="L24" s="16">
        <v>5</v>
      </c>
      <c r="M24" s="16">
        <v>5</v>
      </c>
      <c r="N24" s="16">
        <v>5</v>
      </c>
      <c r="O24" s="16">
        <v>5</v>
      </c>
      <c r="P24" s="16">
        <v>5</v>
      </c>
      <c r="Q24" s="16">
        <v>5</v>
      </c>
      <c r="R24" s="16">
        <v>5</v>
      </c>
      <c r="S24" s="16"/>
      <c r="T24" s="19">
        <f t="shared" si="0"/>
        <v>4.9375</v>
      </c>
      <c r="U24" s="20">
        <f t="shared" si="1"/>
        <v>0</v>
      </c>
      <c r="V24" s="20">
        <f t="shared" si="2"/>
        <v>0</v>
      </c>
      <c r="W24" s="20">
        <f t="shared" si="3"/>
        <v>1</v>
      </c>
      <c r="X24" s="20">
        <f t="shared" si="4"/>
        <v>15</v>
      </c>
      <c r="Y24" s="21" t="str">
        <f t="shared" si="5"/>
        <v>хорошо</v>
      </c>
      <c r="Z24" s="20" t="e">
        <f t="shared" si="6"/>
        <v>#DIV/0!</v>
      </c>
      <c r="AA24" s="20"/>
    </row>
    <row r="25" spans="1:30" ht="16.5" thickBot="1">
      <c r="A25" s="16">
        <v>22</v>
      </c>
      <c r="B25" s="18" t="s">
        <v>58</v>
      </c>
      <c r="C25" s="16">
        <v>3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/>
      <c r="Q25" s="16"/>
      <c r="R25" s="16">
        <v>3</v>
      </c>
      <c r="S25" s="16"/>
      <c r="T25" s="19">
        <f t="shared" si="0"/>
        <v>3</v>
      </c>
      <c r="U25" s="20">
        <f t="shared" si="1"/>
        <v>0</v>
      </c>
      <c r="V25" s="20">
        <f t="shared" si="2"/>
        <v>14</v>
      </c>
      <c r="W25" s="20">
        <f t="shared" si="3"/>
        <v>0</v>
      </c>
      <c r="X25" s="20">
        <f t="shared" si="4"/>
        <v>0</v>
      </c>
      <c r="Y25" s="21" t="str">
        <f t="shared" si="5"/>
        <v>удов</v>
      </c>
      <c r="Z25" s="20" t="e">
        <f t="shared" si="6"/>
        <v>#DIV/0!</v>
      </c>
      <c r="AA25" s="20"/>
    </row>
    <row r="26" spans="1:30" ht="16.5" thickBot="1">
      <c r="A26" s="16">
        <v>23</v>
      </c>
      <c r="B26" s="18" t="s">
        <v>59</v>
      </c>
      <c r="C26" s="16">
        <v>3</v>
      </c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4</v>
      </c>
      <c r="O26" s="16">
        <v>5</v>
      </c>
      <c r="P26" s="16"/>
      <c r="Q26" s="16"/>
      <c r="R26" s="16">
        <v>4</v>
      </c>
      <c r="S26" s="16"/>
      <c r="T26" s="19">
        <f t="shared" si="0"/>
        <v>3.2857142857142856</v>
      </c>
      <c r="U26" s="20">
        <f t="shared" si="1"/>
        <v>0</v>
      </c>
      <c r="V26" s="20">
        <f t="shared" si="2"/>
        <v>11</v>
      </c>
      <c r="W26" s="20">
        <f t="shared" si="3"/>
        <v>2</v>
      </c>
      <c r="X26" s="20">
        <f t="shared" si="4"/>
        <v>1</v>
      </c>
      <c r="Y26" s="21" t="str">
        <f t="shared" si="5"/>
        <v>удов</v>
      </c>
      <c r="Z26" s="20" t="e">
        <f t="shared" si="6"/>
        <v>#DIV/0!</v>
      </c>
      <c r="AA26" s="20"/>
    </row>
    <row r="27" spans="1:30" ht="16.5" thickBot="1">
      <c r="A27" s="16">
        <v>24</v>
      </c>
      <c r="B27" s="18" t="s">
        <v>60</v>
      </c>
      <c r="C27" s="16">
        <v>4</v>
      </c>
      <c r="D27" s="16">
        <v>4</v>
      </c>
      <c r="E27" s="16">
        <v>5</v>
      </c>
      <c r="F27" s="16">
        <v>5</v>
      </c>
      <c r="G27" s="16">
        <v>4</v>
      </c>
      <c r="H27" s="16">
        <v>4</v>
      </c>
      <c r="I27" s="16">
        <v>5</v>
      </c>
      <c r="J27" s="16">
        <v>4</v>
      </c>
      <c r="K27" s="16">
        <v>4</v>
      </c>
      <c r="L27" s="16">
        <v>4</v>
      </c>
      <c r="M27" s="16">
        <v>5</v>
      </c>
      <c r="N27" s="16">
        <v>5</v>
      </c>
      <c r="O27" s="16">
        <v>5</v>
      </c>
      <c r="P27" s="16"/>
      <c r="Q27" s="16"/>
      <c r="R27" s="16">
        <v>4</v>
      </c>
      <c r="S27" s="16"/>
      <c r="T27" s="19">
        <f t="shared" si="0"/>
        <v>4.4285714285714288</v>
      </c>
      <c r="U27" s="20">
        <f t="shared" si="1"/>
        <v>0</v>
      </c>
      <c r="V27" s="20">
        <f t="shared" si="2"/>
        <v>0</v>
      </c>
      <c r="W27" s="20">
        <f t="shared" si="3"/>
        <v>8</v>
      </c>
      <c r="X27" s="20">
        <f t="shared" si="4"/>
        <v>6</v>
      </c>
      <c r="Y27" s="21" t="str">
        <f t="shared" si="5"/>
        <v>хорошо</v>
      </c>
      <c r="Z27" s="20" t="e">
        <f t="shared" si="6"/>
        <v>#DIV/0!</v>
      </c>
      <c r="AA27" s="20"/>
    </row>
    <row r="28" spans="1:30" ht="16.5" thickBot="1">
      <c r="A28" s="16">
        <v>25</v>
      </c>
      <c r="B28" s="18" t="s">
        <v>61</v>
      </c>
      <c r="C28" s="16">
        <v>3</v>
      </c>
      <c r="D28" s="16">
        <v>4</v>
      </c>
      <c r="E28" s="16">
        <v>4</v>
      </c>
      <c r="F28" s="16">
        <v>4</v>
      </c>
      <c r="G28" s="16">
        <v>4</v>
      </c>
      <c r="H28" s="16">
        <v>3</v>
      </c>
      <c r="I28" s="16">
        <v>3</v>
      </c>
      <c r="J28" s="16">
        <v>4</v>
      </c>
      <c r="K28" s="16">
        <v>4</v>
      </c>
      <c r="L28" s="16">
        <v>4</v>
      </c>
      <c r="M28" s="16">
        <v>4</v>
      </c>
      <c r="N28" s="16">
        <v>5</v>
      </c>
      <c r="O28" s="16">
        <v>5</v>
      </c>
      <c r="P28" s="16"/>
      <c r="Q28" s="16"/>
      <c r="R28" s="16">
        <v>4</v>
      </c>
      <c r="S28" s="16"/>
      <c r="T28" s="19">
        <f t="shared" si="0"/>
        <v>3.9285714285714284</v>
      </c>
      <c r="U28" s="20">
        <f t="shared" si="1"/>
        <v>0</v>
      </c>
      <c r="V28" s="20">
        <f t="shared" si="2"/>
        <v>3</v>
      </c>
      <c r="W28" s="20">
        <f t="shared" si="3"/>
        <v>9</v>
      </c>
      <c r="X28" s="20">
        <f t="shared" si="4"/>
        <v>2</v>
      </c>
      <c r="Y28" s="21" t="str">
        <f t="shared" si="5"/>
        <v>удов</v>
      </c>
      <c r="Z28" s="20" t="e">
        <f>RANK(T28,$T$4:$T$28)</f>
        <v>#DIV/0!</v>
      </c>
      <c r="AA28" s="20"/>
    </row>
    <row r="29" spans="1:30" ht="15.75">
      <c r="A29" s="65" t="s">
        <v>18</v>
      </c>
      <c r="B29" s="66"/>
      <c r="C29" s="22">
        <f t="shared" ref="C29:R29" si="7">AVERAGE(C4:C28)</f>
        <v>3.6666666666666665</v>
      </c>
      <c r="D29" s="22">
        <f t="shared" si="7"/>
        <v>3.7916666666666665</v>
      </c>
      <c r="E29" s="22">
        <f t="shared" si="7"/>
        <v>3.8333333333333335</v>
      </c>
      <c r="F29" s="22">
        <f t="shared" si="7"/>
        <v>3.7916666666666665</v>
      </c>
      <c r="G29" s="22">
        <f t="shared" si="7"/>
        <v>3.6666666666666665</v>
      </c>
      <c r="H29" s="22">
        <f t="shared" si="7"/>
        <v>3.875</v>
      </c>
      <c r="I29" s="22">
        <f t="shared" si="7"/>
        <v>4.083333333333333</v>
      </c>
      <c r="J29" s="22">
        <f t="shared" si="7"/>
        <v>3.9166666666666665</v>
      </c>
      <c r="K29" s="22">
        <f t="shared" si="7"/>
        <v>3.7916666666666665</v>
      </c>
      <c r="L29" s="22">
        <f t="shared" si="7"/>
        <v>4.083333333333333</v>
      </c>
      <c r="M29" s="22">
        <f t="shared" si="7"/>
        <v>4.375</v>
      </c>
      <c r="N29" s="22">
        <f t="shared" si="7"/>
        <v>4.375</v>
      </c>
      <c r="O29" s="22">
        <f t="shared" si="7"/>
        <v>4.666666666666667</v>
      </c>
      <c r="P29" s="22">
        <f t="shared" si="7"/>
        <v>4.666666666666667</v>
      </c>
      <c r="Q29" s="22">
        <f t="shared" si="7"/>
        <v>4.666666666666667</v>
      </c>
      <c r="R29" s="22">
        <f t="shared" si="7"/>
        <v>4.208333333333333</v>
      </c>
      <c r="S29" s="22" t="e">
        <f t="shared" ref="S29" si="8">AVERAGE(S21:S28)</f>
        <v>#DIV/0!</v>
      </c>
      <c r="T29" s="23" t="e">
        <f>AVERAGE(C29:S29)</f>
        <v>#DIV/0!</v>
      </c>
      <c r="U29" s="21"/>
      <c r="V29" s="21"/>
      <c r="W29" s="21"/>
      <c r="X29" s="21"/>
      <c r="Y29" s="21"/>
      <c r="Z29" s="21"/>
      <c r="AA29" s="21"/>
    </row>
    <row r="30" spans="1:30" ht="15.75">
      <c r="A30" s="53" t="s">
        <v>19</v>
      </c>
      <c r="B30" s="54"/>
      <c r="C30" s="21">
        <f t="shared" ref="C30:R30" si="9">COUNTIF(C4:C28,"=5")</f>
        <v>3</v>
      </c>
      <c r="D30" s="21">
        <f t="shared" si="9"/>
        <v>4</v>
      </c>
      <c r="E30" s="21">
        <f t="shared" si="9"/>
        <v>6</v>
      </c>
      <c r="F30" s="21">
        <f t="shared" si="9"/>
        <v>6</v>
      </c>
      <c r="G30" s="21">
        <f t="shared" si="9"/>
        <v>5</v>
      </c>
      <c r="H30" s="21">
        <f t="shared" si="9"/>
        <v>7</v>
      </c>
      <c r="I30" s="21">
        <f t="shared" si="9"/>
        <v>10</v>
      </c>
      <c r="J30" s="21">
        <f t="shared" si="9"/>
        <v>5</v>
      </c>
      <c r="K30" s="21">
        <f t="shared" si="9"/>
        <v>4</v>
      </c>
      <c r="L30" s="21">
        <f t="shared" si="9"/>
        <v>9</v>
      </c>
      <c r="M30" s="21">
        <f t="shared" si="9"/>
        <v>13</v>
      </c>
      <c r="N30" s="21">
        <f t="shared" si="9"/>
        <v>12</v>
      </c>
      <c r="O30" s="21">
        <f t="shared" si="9"/>
        <v>17</v>
      </c>
      <c r="P30" s="21">
        <f t="shared" si="9"/>
        <v>2</v>
      </c>
      <c r="Q30" s="21">
        <f t="shared" si="9"/>
        <v>2</v>
      </c>
      <c r="R30" s="21">
        <f t="shared" si="9"/>
        <v>10</v>
      </c>
      <c r="S30" s="21">
        <f t="shared" ref="S30" si="10">COUNTIF(S21:S28,"=5")</f>
        <v>0</v>
      </c>
      <c r="T30" s="21"/>
      <c r="U30" s="20"/>
      <c r="V30" s="20"/>
      <c r="W30" s="20"/>
      <c r="X30" s="20"/>
      <c r="Y30" s="20"/>
      <c r="Z30" s="20"/>
      <c r="AA30" s="20"/>
    </row>
    <row r="31" spans="1:30" ht="15.75">
      <c r="A31" s="53" t="s">
        <v>20</v>
      </c>
      <c r="B31" s="54"/>
      <c r="C31" s="21">
        <f t="shared" ref="C31:R31" si="11">COUNTIF(C4:C28,"=4")</f>
        <v>10</v>
      </c>
      <c r="D31" s="21">
        <f t="shared" si="11"/>
        <v>11</v>
      </c>
      <c r="E31" s="21">
        <f t="shared" si="11"/>
        <v>8</v>
      </c>
      <c r="F31" s="21">
        <f t="shared" si="11"/>
        <v>7</v>
      </c>
      <c r="G31" s="21">
        <f t="shared" si="11"/>
        <v>6</v>
      </c>
      <c r="H31" s="21">
        <f t="shared" si="11"/>
        <v>7</v>
      </c>
      <c r="I31" s="21">
        <f t="shared" si="11"/>
        <v>6</v>
      </c>
      <c r="J31" s="21">
        <f t="shared" si="11"/>
        <v>12</v>
      </c>
      <c r="K31" s="21">
        <f t="shared" si="11"/>
        <v>11</v>
      </c>
      <c r="L31" s="21">
        <f t="shared" si="11"/>
        <v>8</v>
      </c>
      <c r="M31" s="21">
        <f t="shared" si="11"/>
        <v>7</v>
      </c>
      <c r="N31" s="21">
        <f t="shared" si="11"/>
        <v>9</v>
      </c>
      <c r="O31" s="21">
        <f t="shared" si="11"/>
        <v>6</v>
      </c>
      <c r="P31" s="21">
        <f t="shared" si="11"/>
        <v>1</v>
      </c>
      <c r="Q31" s="21">
        <f t="shared" si="11"/>
        <v>1</v>
      </c>
      <c r="R31" s="21">
        <f t="shared" si="11"/>
        <v>9</v>
      </c>
      <c r="S31" s="21">
        <f t="shared" ref="S31" si="12">COUNTIF(S21:S28,"=4")</f>
        <v>0</v>
      </c>
      <c r="T31" s="59" t="s">
        <v>21</v>
      </c>
      <c r="U31" s="59"/>
      <c r="V31" s="32">
        <v>2</v>
      </c>
      <c r="W31" s="25">
        <f>V31/SUM($V$31:$V$34)</f>
        <v>8.3333333333333329E-2</v>
      </c>
      <c r="X31" s="60" t="s">
        <v>22</v>
      </c>
      <c r="Y31" s="61"/>
      <c r="Z31" s="58">
        <f>SUM(V31:V33)/SUM(V31:V34)</f>
        <v>1</v>
      </c>
      <c r="AA31" s="58"/>
    </row>
    <row r="32" spans="1:30" ht="15.75">
      <c r="A32" s="53" t="s">
        <v>23</v>
      </c>
      <c r="B32" s="54"/>
      <c r="C32" s="21">
        <f t="shared" ref="C32:R32" si="13">COUNTIF(C4:C28,"=3")</f>
        <v>11</v>
      </c>
      <c r="D32" s="21">
        <f t="shared" si="13"/>
        <v>9</v>
      </c>
      <c r="E32" s="21">
        <f t="shared" si="13"/>
        <v>10</v>
      </c>
      <c r="F32" s="21">
        <f t="shared" si="13"/>
        <v>11</v>
      </c>
      <c r="G32" s="21">
        <f t="shared" si="13"/>
        <v>13</v>
      </c>
      <c r="H32" s="21">
        <f t="shared" si="13"/>
        <v>10</v>
      </c>
      <c r="I32" s="21">
        <f t="shared" si="13"/>
        <v>8</v>
      </c>
      <c r="J32" s="21">
        <f t="shared" si="13"/>
        <v>7</v>
      </c>
      <c r="K32" s="21">
        <f t="shared" si="13"/>
        <v>9</v>
      </c>
      <c r="L32" s="21">
        <f t="shared" si="13"/>
        <v>7</v>
      </c>
      <c r="M32" s="21">
        <f t="shared" si="13"/>
        <v>4</v>
      </c>
      <c r="N32" s="21">
        <f t="shared" si="13"/>
        <v>3</v>
      </c>
      <c r="O32" s="21">
        <f t="shared" si="13"/>
        <v>1</v>
      </c>
      <c r="P32" s="21">
        <f t="shared" si="13"/>
        <v>0</v>
      </c>
      <c r="Q32" s="21">
        <f t="shared" si="13"/>
        <v>0</v>
      </c>
      <c r="R32" s="21">
        <f t="shared" si="13"/>
        <v>5</v>
      </c>
      <c r="S32" s="21">
        <f t="shared" ref="S32" si="14">COUNTIF(S21:S28,"=3")</f>
        <v>0</v>
      </c>
      <c r="T32" s="59" t="s">
        <v>24</v>
      </c>
      <c r="U32" s="59"/>
      <c r="V32" s="32">
        <f>COUNTIF(Y4:Y28,"хорошо")</f>
        <v>7</v>
      </c>
      <c r="W32" s="25">
        <f t="shared" ref="W32:W34" si="15">V32/SUM($V$31:$V$34)</f>
        <v>0.29166666666666669</v>
      </c>
      <c r="X32" s="62"/>
      <c r="Y32" s="63"/>
      <c r="Z32" s="58"/>
      <c r="AA32" s="58"/>
    </row>
    <row r="33" spans="1:32" ht="15.75">
      <c r="A33" s="53" t="s">
        <v>25</v>
      </c>
      <c r="B33" s="54"/>
      <c r="C33" s="21">
        <f t="shared" ref="C33:R33" si="16">COUNTIF(C4:C28,"=2")</f>
        <v>0</v>
      </c>
      <c r="D33" s="21">
        <f t="shared" si="16"/>
        <v>0</v>
      </c>
      <c r="E33" s="21">
        <f t="shared" si="16"/>
        <v>0</v>
      </c>
      <c r="F33" s="21">
        <f t="shared" si="16"/>
        <v>0</v>
      </c>
      <c r="G33" s="21">
        <f t="shared" si="16"/>
        <v>0</v>
      </c>
      <c r="H33" s="21">
        <f t="shared" si="16"/>
        <v>0</v>
      </c>
      <c r="I33" s="21">
        <f t="shared" si="16"/>
        <v>0</v>
      </c>
      <c r="J33" s="21">
        <f t="shared" si="16"/>
        <v>0</v>
      </c>
      <c r="K33" s="21">
        <f t="shared" si="16"/>
        <v>0</v>
      </c>
      <c r="L33" s="21">
        <f t="shared" si="16"/>
        <v>0</v>
      </c>
      <c r="M33" s="21">
        <f t="shared" si="16"/>
        <v>0</v>
      </c>
      <c r="N33" s="21">
        <f t="shared" si="16"/>
        <v>0</v>
      </c>
      <c r="O33" s="21">
        <f t="shared" si="16"/>
        <v>0</v>
      </c>
      <c r="P33" s="21">
        <f t="shared" si="16"/>
        <v>0</v>
      </c>
      <c r="Q33" s="21">
        <f t="shared" si="16"/>
        <v>0</v>
      </c>
      <c r="R33" s="21">
        <f t="shared" si="16"/>
        <v>0</v>
      </c>
      <c r="S33" s="21">
        <f t="shared" ref="S33" si="17">COUNTIF(S21:S28,"=2")</f>
        <v>0</v>
      </c>
      <c r="T33" s="59" t="s">
        <v>26</v>
      </c>
      <c r="U33" s="59"/>
      <c r="V33" s="32">
        <f>COUNTIF(Y4:Y28,"удов")</f>
        <v>15</v>
      </c>
      <c r="W33" s="25">
        <f t="shared" si="15"/>
        <v>0.625</v>
      </c>
      <c r="X33" s="60" t="s">
        <v>27</v>
      </c>
      <c r="Y33" s="61"/>
      <c r="Z33" s="58">
        <f>SUM(V31:V32)/SUM(V31:V34)</f>
        <v>0.375</v>
      </c>
      <c r="AA33" s="58"/>
    </row>
    <row r="34" spans="1:32" ht="15.75">
      <c r="A34" s="53" t="s">
        <v>28</v>
      </c>
      <c r="B34" s="54"/>
      <c r="C34" s="26">
        <f t="shared" ref="C34:S34" si="18">SUM(C30:C32)/SUM(C30:C33)</f>
        <v>1</v>
      </c>
      <c r="D34" s="26">
        <f t="shared" si="18"/>
        <v>1</v>
      </c>
      <c r="E34" s="26">
        <f t="shared" si="18"/>
        <v>1</v>
      </c>
      <c r="F34" s="26">
        <f t="shared" si="18"/>
        <v>1</v>
      </c>
      <c r="G34" s="26">
        <f t="shared" si="18"/>
        <v>1</v>
      </c>
      <c r="H34" s="26">
        <f t="shared" si="18"/>
        <v>1</v>
      </c>
      <c r="I34" s="26">
        <f t="shared" si="18"/>
        <v>1</v>
      </c>
      <c r="J34" s="26">
        <f t="shared" si="18"/>
        <v>1</v>
      </c>
      <c r="K34" s="26">
        <f t="shared" si="18"/>
        <v>1</v>
      </c>
      <c r="L34" s="26">
        <f t="shared" si="18"/>
        <v>1</v>
      </c>
      <c r="M34" s="26">
        <f t="shared" si="18"/>
        <v>1</v>
      </c>
      <c r="N34" s="26">
        <f t="shared" si="18"/>
        <v>1</v>
      </c>
      <c r="O34" s="26">
        <f t="shared" si="18"/>
        <v>1</v>
      </c>
      <c r="P34" s="26">
        <f t="shared" si="18"/>
        <v>1</v>
      </c>
      <c r="Q34" s="26">
        <f t="shared" si="18"/>
        <v>1</v>
      </c>
      <c r="R34" s="26">
        <f t="shared" si="18"/>
        <v>1</v>
      </c>
      <c r="S34" s="26" t="e">
        <f t="shared" si="18"/>
        <v>#DIV/0!</v>
      </c>
      <c r="T34" s="59" t="s">
        <v>29</v>
      </c>
      <c r="U34" s="59"/>
      <c r="V34" s="32">
        <f>COUNTIF(Y4:Y28,"неудов")</f>
        <v>0</v>
      </c>
      <c r="W34" s="25">
        <f t="shared" si="15"/>
        <v>0</v>
      </c>
      <c r="X34" s="62"/>
      <c r="Y34" s="63"/>
      <c r="Z34" s="58"/>
      <c r="AA34" s="58"/>
    </row>
    <row r="35" spans="1:32" ht="15.75">
      <c r="A35" s="53" t="s">
        <v>30</v>
      </c>
      <c r="B35" s="54"/>
      <c r="C35" s="26">
        <f t="shared" ref="C35:S35" si="19">SUM(C30:C31)/SUM(C29:C33)</f>
        <v>0.46987951807228917</v>
      </c>
      <c r="D35" s="26">
        <f t="shared" si="19"/>
        <v>0.53973013493253374</v>
      </c>
      <c r="E35" s="26">
        <f t="shared" si="19"/>
        <v>0.50299401197604787</v>
      </c>
      <c r="F35" s="26">
        <f t="shared" si="19"/>
        <v>0.46776611694152925</v>
      </c>
      <c r="G35" s="26">
        <f t="shared" si="19"/>
        <v>0.39759036144578319</v>
      </c>
      <c r="H35" s="26">
        <f t="shared" si="19"/>
        <v>0.50224215246636772</v>
      </c>
      <c r="I35" s="26">
        <f t="shared" si="19"/>
        <v>0.56973293768545996</v>
      </c>
      <c r="J35" s="26">
        <f t="shared" si="19"/>
        <v>0.60895522388059709</v>
      </c>
      <c r="K35" s="26">
        <f t="shared" si="19"/>
        <v>0.53973013493253374</v>
      </c>
      <c r="L35" s="26">
        <f t="shared" si="19"/>
        <v>0.60534124629080122</v>
      </c>
      <c r="M35" s="26">
        <f t="shared" si="19"/>
        <v>0.70484581497797361</v>
      </c>
      <c r="N35" s="26">
        <f t="shared" si="19"/>
        <v>0.74008810572687223</v>
      </c>
      <c r="O35" s="26">
        <f t="shared" si="19"/>
        <v>0.80232558139534882</v>
      </c>
      <c r="P35" s="26">
        <f t="shared" si="19"/>
        <v>0.39130434782608692</v>
      </c>
      <c r="Q35" s="26">
        <f t="shared" si="19"/>
        <v>0.39130434782608692</v>
      </c>
      <c r="R35" s="26">
        <f t="shared" si="19"/>
        <v>0.6735598227474151</v>
      </c>
      <c r="S35" s="26" t="e">
        <f t="shared" si="19"/>
        <v>#DIV/0!</v>
      </c>
      <c r="T35" s="55" t="s">
        <v>31</v>
      </c>
      <c r="U35" s="56"/>
      <c r="V35" s="27" t="s">
        <v>32</v>
      </c>
      <c r="W35" s="28"/>
      <c r="X35" s="27" t="s">
        <v>33</v>
      </c>
      <c r="Y35" s="28"/>
      <c r="Z35" s="27" t="s">
        <v>34</v>
      </c>
      <c r="AA35" s="28"/>
    </row>
    <row r="36" spans="1:32">
      <c r="A36" s="1" t="s">
        <v>35</v>
      </c>
    </row>
    <row r="37" spans="1:32" ht="21">
      <c r="A37" s="57" t="s">
        <v>36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 t="s">
        <v>37</v>
      </c>
      <c r="Z37" s="57"/>
      <c r="AA37" s="57"/>
      <c r="AB37" s="57"/>
      <c r="AC37" s="57"/>
      <c r="AD37" s="57"/>
      <c r="AE37" s="57"/>
      <c r="AF37" s="57"/>
    </row>
    <row r="42" spans="1:32">
      <c r="AC42" s="5"/>
    </row>
    <row r="47" spans="1:32" ht="15">
      <c r="Y47" s="1"/>
    </row>
  </sheetData>
  <sheetProtection deleteColumns="0" deleteRows="0"/>
  <protectedRanges>
    <protectedRange sqref="A21:B28 S3:S20 A1:R20 S1:X2" name="Диапазон1" securityDescriptor="O:WDG:WDD:(A;;CC;;;WD)"/>
  </protectedRanges>
  <mergeCells count="20">
    <mergeCell ref="T1:X1"/>
    <mergeCell ref="A29:B29"/>
    <mergeCell ref="A30:B30"/>
    <mergeCell ref="A31:B31"/>
    <mergeCell ref="T31:U31"/>
    <mergeCell ref="X31:Y32"/>
    <mergeCell ref="Z31:AA32"/>
    <mergeCell ref="A32:B32"/>
    <mergeCell ref="T32:U32"/>
    <mergeCell ref="A33:B33"/>
    <mergeCell ref="T33:U33"/>
    <mergeCell ref="X33:Y34"/>
    <mergeCell ref="Z33:AA34"/>
    <mergeCell ref="A34:B34"/>
    <mergeCell ref="T34:U34"/>
    <mergeCell ref="A35:B35"/>
    <mergeCell ref="T35:U35"/>
    <mergeCell ref="A37:B37"/>
    <mergeCell ref="C37:X37"/>
    <mergeCell ref="Y37:AF37"/>
  </mergeCells>
  <pageMargins left="0.7" right="0.7" top="0.75" bottom="0.75" header="0.3" footer="0.3"/>
  <pageSetup paperSize="9" orientation="portrait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M327"/>
  <sheetViews>
    <sheetView zoomScale="67" zoomScaleNormal="67" workbookViewId="0">
      <selection activeCell="N1" sqref="N1:Q1"/>
    </sheetView>
  </sheetViews>
  <sheetFormatPr defaultRowHeight="15"/>
  <cols>
    <col min="1" max="1" width="14.5703125" customWidth="1"/>
  </cols>
  <sheetData>
    <row r="1" spans="1:65" ht="15" customHeight="1">
      <c r="A1" s="34"/>
      <c r="B1" s="67" t="str">
        <f>'[1] 1 четверть   '!C3</f>
        <v>русский язык</v>
      </c>
      <c r="C1" s="68"/>
      <c r="D1" s="68"/>
      <c r="E1" s="69"/>
      <c r="F1" s="67" t="s">
        <v>2</v>
      </c>
      <c r="G1" s="68"/>
      <c r="H1" s="68"/>
      <c r="I1" s="69"/>
      <c r="J1" s="67" t="s">
        <v>62</v>
      </c>
      <c r="K1" s="68"/>
      <c r="L1" s="68"/>
      <c r="M1" s="69"/>
      <c r="N1" s="67" t="s">
        <v>63</v>
      </c>
      <c r="O1" s="68"/>
      <c r="P1" s="68"/>
      <c r="Q1" s="69"/>
      <c r="R1" s="67" t="s">
        <v>3</v>
      </c>
      <c r="S1" s="68"/>
      <c r="T1" s="68"/>
      <c r="U1" s="69"/>
      <c r="V1" s="67" t="s">
        <v>64</v>
      </c>
      <c r="W1" s="68"/>
      <c r="X1" s="68"/>
      <c r="Y1" s="69"/>
      <c r="Z1" s="67" t="s">
        <v>4</v>
      </c>
      <c r="AA1" s="68"/>
      <c r="AB1" s="68"/>
      <c r="AC1" s="69"/>
      <c r="AD1" s="67" t="s">
        <v>5</v>
      </c>
      <c r="AE1" s="68"/>
      <c r="AF1" s="68"/>
      <c r="AG1" s="70"/>
      <c r="AH1" s="71" t="s">
        <v>6</v>
      </c>
      <c r="AI1" s="72"/>
      <c r="AJ1" s="72"/>
      <c r="AK1" s="73"/>
      <c r="AL1" s="67" t="s">
        <v>7</v>
      </c>
      <c r="AM1" s="68"/>
      <c r="AN1" s="68"/>
      <c r="AO1" s="70"/>
      <c r="AP1" s="67" t="s">
        <v>77</v>
      </c>
      <c r="AQ1" s="68"/>
      <c r="AR1" s="68"/>
      <c r="AS1" s="69"/>
      <c r="AT1" s="71" t="s">
        <v>9</v>
      </c>
      <c r="AU1" s="72"/>
      <c r="AV1" s="72"/>
      <c r="AW1" s="73"/>
      <c r="AX1" s="67" t="s">
        <v>10</v>
      </c>
      <c r="AY1" s="68"/>
      <c r="AZ1" s="68"/>
      <c r="BA1" s="69"/>
      <c r="BB1" s="67" t="s">
        <v>70</v>
      </c>
      <c r="BC1" s="68"/>
      <c r="BD1" s="68"/>
      <c r="BE1" s="69"/>
      <c r="BF1" s="67" t="s">
        <v>71</v>
      </c>
      <c r="BG1" s="68"/>
      <c r="BH1" s="68"/>
      <c r="BI1" s="69"/>
      <c r="BJ1" s="67" t="s">
        <v>65</v>
      </c>
      <c r="BK1" s="68"/>
      <c r="BL1" s="68"/>
      <c r="BM1" s="69"/>
    </row>
    <row r="2" spans="1:65" ht="15.75" thickBot="1">
      <c r="A2" s="35"/>
      <c r="B2" s="36" t="s">
        <v>73</v>
      </c>
      <c r="C2" s="37" t="s">
        <v>74</v>
      </c>
      <c r="D2" s="37" t="s">
        <v>75</v>
      </c>
      <c r="E2" s="38" t="s">
        <v>76</v>
      </c>
      <c r="F2" s="36" t="s">
        <v>73</v>
      </c>
      <c r="G2" s="37" t="s">
        <v>74</v>
      </c>
      <c r="H2" s="37" t="s">
        <v>75</v>
      </c>
      <c r="I2" s="38" t="s">
        <v>76</v>
      </c>
      <c r="J2" s="36" t="s">
        <v>73</v>
      </c>
      <c r="K2" s="37" t="s">
        <v>74</v>
      </c>
      <c r="L2" s="37" t="s">
        <v>75</v>
      </c>
      <c r="M2" s="38" t="s">
        <v>76</v>
      </c>
      <c r="N2" s="36" t="s">
        <v>73</v>
      </c>
      <c r="O2" s="37" t="s">
        <v>74</v>
      </c>
      <c r="P2" s="37" t="s">
        <v>75</v>
      </c>
      <c r="Q2" s="38" t="s">
        <v>76</v>
      </c>
      <c r="R2" s="36" t="s">
        <v>73</v>
      </c>
      <c r="S2" s="37" t="s">
        <v>74</v>
      </c>
      <c r="T2" s="37" t="s">
        <v>75</v>
      </c>
      <c r="U2" s="38" t="s">
        <v>76</v>
      </c>
      <c r="V2" s="36" t="s">
        <v>73</v>
      </c>
      <c r="W2" s="37" t="s">
        <v>74</v>
      </c>
      <c r="X2" s="37" t="s">
        <v>75</v>
      </c>
      <c r="Y2" s="38" t="s">
        <v>76</v>
      </c>
      <c r="Z2" s="36" t="s">
        <v>73</v>
      </c>
      <c r="AA2" s="37" t="s">
        <v>74</v>
      </c>
      <c r="AB2" s="37" t="s">
        <v>75</v>
      </c>
      <c r="AC2" s="38" t="s">
        <v>76</v>
      </c>
      <c r="AD2" s="36" t="s">
        <v>73</v>
      </c>
      <c r="AE2" s="37" t="s">
        <v>74</v>
      </c>
      <c r="AF2" s="37" t="s">
        <v>75</v>
      </c>
      <c r="AG2" s="39" t="s">
        <v>76</v>
      </c>
      <c r="AH2" s="36" t="s">
        <v>73</v>
      </c>
      <c r="AI2" s="37" t="s">
        <v>74</v>
      </c>
      <c r="AJ2" s="37" t="s">
        <v>75</v>
      </c>
      <c r="AK2" s="39" t="s">
        <v>76</v>
      </c>
      <c r="AL2" s="36" t="s">
        <v>73</v>
      </c>
      <c r="AM2" s="37" t="s">
        <v>74</v>
      </c>
      <c r="AN2" s="37" t="s">
        <v>75</v>
      </c>
      <c r="AO2" s="39" t="s">
        <v>76</v>
      </c>
      <c r="AP2" s="36" t="s">
        <v>73</v>
      </c>
      <c r="AQ2" s="37" t="s">
        <v>74</v>
      </c>
      <c r="AR2" s="37" t="s">
        <v>75</v>
      </c>
      <c r="AS2" s="38" t="s">
        <v>76</v>
      </c>
      <c r="AT2" s="36" t="s">
        <v>73</v>
      </c>
      <c r="AU2" s="37" t="s">
        <v>74</v>
      </c>
      <c r="AV2" s="37" t="s">
        <v>75</v>
      </c>
      <c r="AW2" s="38" t="s">
        <v>76</v>
      </c>
      <c r="AX2" s="36" t="s">
        <v>73</v>
      </c>
      <c r="AY2" s="37" t="s">
        <v>74</v>
      </c>
      <c r="AZ2" s="37" t="s">
        <v>75</v>
      </c>
      <c r="BA2" s="38" t="s">
        <v>76</v>
      </c>
      <c r="BB2" s="36" t="s">
        <v>73</v>
      </c>
      <c r="BC2" s="37" t="s">
        <v>74</v>
      </c>
      <c r="BD2" s="37" t="s">
        <v>75</v>
      </c>
      <c r="BE2" s="38" t="s">
        <v>76</v>
      </c>
      <c r="BF2" s="36" t="s">
        <v>73</v>
      </c>
      <c r="BG2" s="37" t="s">
        <v>74</v>
      </c>
      <c r="BH2" s="37" t="s">
        <v>75</v>
      </c>
      <c r="BI2" s="38" t="s">
        <v>76</v>
      </c>
      <c r="BJ2" s="36" t="s">
        <v>73</v>
      </c>
      <c r="BK2" s="37" t="s">
        <v>74</v>
      </c>
      <c r="BL2" s="37" t="s">
        <v>75</v>
      </c>
      <c r="BM2" s="38" t="s">
        <v>76</v>
      </c>
    </row>
    <row r="3" spans="1:65" ht="32.25" thickBot="1">
      <c r="A3" s="17" t="s">
        <v>38</v>
      </c>
      <c r="B3" s="40">
        <v>4</v>
      </c>
      <c r="C3" s="41">
        <v>4</v>
      </c>
      <c r="D3" s="41">
        <v>4</v>
      </c>
      <c r="E3" s="42">
        <v>4</v>
      </c>
      <c r="F3" s="40">
        <v>4</v>
      </c>
      <c r="G3" s="41">
        <v>4</v>
      </c>
      <c r="H3" s="41">
        <v>4</v>
      </c>
      <c r="I3" s="42">
        <v>4</v>
      </c>
      <c r="J3" s="40">
        <v>5</v>
      </c>
      <c r="K3" s="41">
        <v>5</v>
      </c>
      <c r="L3" s="41">
        <v>5</v>
      </c>
      <c r="M3" s="42">
        <v>5</v>
      </c>
      <c r="N3" s="40">
        <v>5</v>
      </c>
      <c r="O3" s="41">
        <v>4</v>
      </c>
      <c r="P3" s="41">
        <v>5</v>
      </c>
      <c r="Q3" s="42">
        <v>5</v>
      </c>
      <c r="R3" s="40">
        <v>5</v>
      </c>
      <c r="S3" s="41">
        <v>5</v>
      </c>
      <c r="T3" s="41">
        <v>5</v>
      </c>
      <c r="U3" s="42">
        <v>5</v>
      </c>
      <c r="V3" s="40">
        <v>4</v>
      </c>
      <c r="W3" s="41">
        <v>4</v>
      </c>
      <c r="X3" s="41">
        <v>5</v>
      </c>
      <c r="Y3" s="42">
        <v>5</v>
      </c>
      <c r="Z3" s="40">
        <v>5</v>
      </c>
      <c r="AA3" s="41">
        <v>5</v>
      </c>
      <c r="AB3" s="41">
        <v>5</v>
      </c>
      <c r="AC3" s="42">
        <v>5</v>
      </c>
      <c r="AD3" s="40">
        <v>5</v>
      </c>
      <c r="AE3" s="41">
        <v>4</v>
      </c>
      <c r="AF3" s="41">
        <v>5</v>
      </c>
      <c r="AG3" s="43">
        <v>5</v>
      </c>
      <c r="AH3" s="40">
        <v>4</v>
      </c>
      <c r="AI3" s="41">
        <v>4</v>
      </c>
      <c r="AJ3" s="41">
        <v>5</v>
      </c>
      <c r="AK3" s="42">
        <v>4</v>
      </c>
      <c r="AL3" s="40">
        <v>4</v>
      </c>
      <c r="AM3" s="41">
        <v>4</v>
      </c>
      <c r="AN3" s="41">
        <v>4</v>
      </c>
      <c r="AO3" s="43">
        <v>4</v>
      </c>
      <c r="AP3" s="44">
        <v>5</v>
      </c>
      <c r="AQ3" s="45">
        <v>5</v>
      </c>
      <c r="AR3" s="45">
        <v>5</v>
      </c>
      <c r="AS3" s="46">
        <v>5</v>
      </c>
      <c r="AT3" s="40">
        <v>5</v>
      </c>
      <c r="AU3" s="41">
        <v>4</v>
      </c>
      <c r="AV3" s="41">
        <v>4</v>
      </c>
      <c r="AW3" s="42">
        <v>5</v>
      </c>
      <c r="AX3" s="40">
        <v>5</v>
      </c>
      <c r="AY3" s="41">
        <v>4</v>
      </c>
      <c r="AZ3" s="41">
        <v>5</v>
      </c>
      <c r="BA3" s="42">
        <v>4</v>
      </c>
      <c r="BB3" s="40"/>
      <c r="BC3" s="41"/>
      <c r="BD3" s="41"/>
      <c r="BE3" s="42"/>
      <c r="BF3" s="40"/>
      <c r="BG3" s="41"/>
      <c r="BH3" s="41"/>
      <c r="BI3" s="42"/>
      <c r="BJ3" s="40">
        <v>5</v>
      </c>
      <c r="BK3" s="41">
        <v>5</v>
      </c>
      <c r="BL3" s="41">
        <v>5</v>
      </c>
      <c r="BM3" s="42">
        <v>4</v>
      </c>
    </row>
    <row r="4" spans="1:65" ht="32.25" thickBot="1">
      <c r="A4" s="18" t="s">
        <v>39</v>
      </c>
      <c r="B4" s="40">
        <v>3</v>
      </c>
      <c r="C4" s="41">
        <v>3</v>
      </c>
      <c r="D4" s="41">
        <v>3</v>
      </c>
      <c r="E4" s="42">
        <v>3</v>
      </c>
      <c r="F4" s="40">
        <f>'[1] 1 четверть   '!D5</f>
        <v>3</v>
      </c>
      <c r="G4" s="41">
        <v>4</v>
      </c>
      <c r="H4" s="41">
        <v>3</v>
      </c>
      <c r="I4" s="42">
        <v>3</v>
      </c>
      <c r="J4" s="40">
        <v>3</v>
      </c>
      <c r="K4" s="41">
        <v>4</v>
      </c>
      <c r="L4" s="41">
        <v>3</v>
      </c>
      <c r="M4" s="42">
        <v>3</v>
      </c>
      <c r="N4" s="40">
        <v>4</v>
      </c>
      <c r="O4" s="41">
        <v>4</v>
      </c>
      <c r="P4" s="41">
        <v>3</v>
      </c>
      <c r="Q4" s="42">
        <v>3</v>
      </c>
      <c r="R4" s="40">
        <v>3</v>
      </c>
      <c r="S4" s="41">
        <v>3</v>
      </c>
      <c r="T4" s="41">
        <v>3</v>
      </c>
      <c r="U4" s="42">
        <v>3</v>
      </c>
      <c r="V4" s="40">
        <v>3</v>
      </c>
      <c r="W4" s="41">
        <v>3</v>
      </c>
      <c r="X4" s="41">
        <v>3</v>
      </c>
      <c r="Y4" s="42">
        <v>3</v>
      </c>
      <c r="Z4" s="40">
        <v>3</v>
      </c>
      <c r="AA4" s="41">
        <v>3</v>
      </c>
      <c r="AB4" s="41">
        <v>3</v>
      </c>
      <c r="AC4" s="42">
        <v>3</v>
      </c>
      <c r="AD4" s="40">
        <v>4</v>
      </c>
      <c r="AE4" s="41">
        <v>4</v>
      </c>
      <c r="AF4" s="41">
        <v>3</v>
      </c>
      <c r="AG4" s="43">
        <v>4</v>
      </c>
      <c r="AH4" s="40">
        <v>3</v>
      </c>
      <c r="AI4" s="41">
        <v>3</v>
      </c>
      <c r="AJ4" s="41">
        <v>3</v>
      </c>
      <c r="AK4" s="42">
        <v>4</v>
      </c>
      <c r="AL4" s="40">
        <v>4</v>
      </c>
      <c r="AM4" s="41">
        <v>4</v>
      </c>
      <c r="AN4" s="41">
        <v>4</v>
      </c>
      <c r="AO4" s="43">
        <v>4</v>
      </c>
      <c r="AP4" s="44">
        <v>4</v>
      </c>
      <c r="AQ4" s="45">
        <v>4</v>
      </c>
      <c r="AR4" s="45">
        <v>4</v>
      </c>
      <c r="AS4" s="46">
        <v>4</v>
      </c>
      <c r="AT4" s="40">
        <v>4</v>
      </c>
      <c r="AU4" s="41">
        <v>4</v>
      </c>
      <c r="AV4" s="41">
        <v>4</v>
      </c>
      <c r="AW4" s="42">
        <v>4</v>
      </c>
      <c r="AX4" s="40">
        <v>5</v>
      </c>
      <c r="AY4" s="41">
        <v>4</v>
      </c>
      <c r="AZ4" s="41">
        <v>5</v>
      </c>
      <c r="BA4" s="42">
        <v>4</v>
      </c>
      <c r="BB4" s="40"/>
      <c r="BC4" s="41"/>
      <c r="BD4" s="41"/>
      <c r="BE4" s="42"/>
      <c r="BF4" s="40"/>
      <c r="BG4" s="41"/>
      <c r="BH4" s="41"/>
      <c r="BI4" s="42"/>
      <c r="BJ4" s="40">
        <v>4</v>
      </c>
      <c r="BK4" s="41">
        <v>5</v>
      </c>
      <c r="BL4" s="41">
        <v>5</v>
      </c>
      <c r="BM4" s="42">
        <v>4</v>
      </c>
    </row>
    <row r="5" spans="1:65" ht="32.25" thickBot="1">
      <c r="A5" s="18" t="s">
        <v>40</v>
      </c>
      <c r="B5" s="40">
        <v>3</v>
      </c>
      <c r="C5" s="41">
        <v>3</v>
      </c>
      <c r="D5" s="41">
        <v>3</v>
      </c>
      <c r="E5" s="42">
        <v>3</v>
      </c>
      <c r="F5" s="40">
        <v>3</v>
      </c>
      <c r="G5" s="41">
        <v>3</v>
      </c>
      <c r="H5" s="41">
        <v>3</v>
      </c>
      <c r="I5" s="42">
        <v>3</v>
      </c>
      <c r="J5" s="40">
        <v>3</v>
      </c>
      <c r="K5" s="41">
        <v>3</v>
      </c>
      <c r="L5" s="41">
        <v>3</v>
      </c>
      <c r="M5" s="42">
        <v>3</v>
      </c>
      <c r="N5" s="40">
        <v>3</v>
      </c>
      <c r="O5" s="41">
        <v>3</v>
      </c>
      <c r="P5" s="41">
        <v>3</v>
      </c>
      <c r="Q5" s="42">
        <v>3</v>
      </c>
      <c r="R5" s="40">
        <v>3</v>
      </c>
      <c r="S5" s="41">
        <v>3</v>
      </c>
      <c r="T5" s="41">
        <v>3</v>
      </c>
      <c r="U5" s="42">
        <v>3</v>
      </c>
      <c r="V5" s="40">
        <v>3</v>
      </c>
      <c r="W5" s="41">
        <v>3</v>
      </c>
      <c r="X5" s="41">
        <v>3</v>
      </c>
      <c r="Y5" s="42">
        <v>3</v>
      </c>
      <c r="Z5" s="40">
        <v>3</v>
      </c>
      <c r="AA5" s="41">
        <f>'[1] 2 четверть   '!I6</f>
        <v>3</v>
      </c>
      <c r="AB5" s="41">
        <v>4</v>
      </c>
      <c r="AC5" s="42">
        <v>4</v>
      </c>
      <c r="AD5" s="40">
        <v>3</v>
      </c>
      <c r="AE5" s="41">
        <v>3</v>
      </c>
      <c r="AF5" s="41">
        <v>3</v>
      </c>
      <c r="AG5" s="43">
        <v>3</v>
      </c>
      <c r="AH5" s="40">
        <v>3</v>
      </c>
      <c r="AI5" s="41">
        <v>3</v>
      </c>
      <c r="AJ5" s="41">
        <v>3</v>
      </c>
      <c r="AK5" s="42">
        <v>3</v>
      </c>
      <c r="AL5" s="40">
        <v>3</v>
      </c>
      <c r="AM5" s="41">
        <v>3</v>
      </c>
      <c r="AN5" s="41">
        <v>3</v>
      </c>
      <c r="AO5" s="43">
        <v>4</v>
      </c>
      <c r="AP5" s="44">
        <v>4</v>
      </c>
      <c r="AQ5" s="45">
        <v>4</v>
      </c>
      <c r="AR5" s="45">
        <v>4</v>
      </c>
      <c r="AS5" s="46">
        <v>5</v>
      </c>
      <c r="AT5" s="40">
        <v>3</v>
      </c>
      <c r="AU5" s="41">
        <v>3</v>
      </c>
      <c r="AV5" s="41">
        <v>4</v>
      </c>
      <c r="AW5" s="42">
        <v>3</v>
      </c>
      <c r="AX5" s="40">
        <v>4</v>
      </c>
      <c r="AY5" s="41">
        <v>3</v>
      </c>
      <c r="AZ5" s="41">
        <v>4</v>
      </c>
      <c r="BA5" s="42">
        <v>4</v>
      </c>
      <c r="BB5" s="40"/>
      <c r="BC5" s="41"/>
      <c r="BD5" s="41"/>
      <c r="BE5" s="42"/>
      <c r="BF5" s="40"/>
      <c r="BG5" s="41"/>
      <c r="BH5" s="41"/>
      <c r="BI5" s="42"/>
      <c r="BJ5" s="40">
        <v>3</v>
      </c>
      <c r="BK5" s="41">
        <v>4</v>
      </c>
      <c r="BL5" s="41">
        <v>4</v>
      </c>
      <c r="BM5" s="42">
        <v>3</v>
      </c>
    </row>
    <row r="6" spans="1:65" ht="32.25" thickBot="1">
      <c r="A6" s="18" t="s">
        <v>41</v>
      </c>
      <c r="B6" s="40">
        <v>5</v>
      </c>
      <c r="C6" s="41">
        <v>5</v>
      </c>
      <c r="D6" s="41">
        <v>4</v>
      </c>
      <c r="E6" s="42">
        <v>4</v>
      </c>
      <c r="F6" s="40">
        <f>'[1] 1 четверть   '!D7</f>
        <v>5</v>
      </c>
      <c r="G6" s="41">
        <f>'[1] 2 четверть   '!D7</f>
        <v>5</v>
      </c>
      <c r="H6" s="41">
        <v>5</v>
      </c>
      <c r="I6" s="42">
        <v>5</v>
      </c>
      <c r="J6" s="40">
        <v>5</v>
      </c>
      <c r="K6" s="41">
        <v>5</v>
      </c>
      <c r="L6" s="41">
        <v>5</v>
      </c>
      <c r="M6" s="42">
        <v>5</v>
      </c>
      <c r="N6" s="40">
        <v>5</v>
      </c>
      <c r="O6" s="41">
        <v>5</v>
      </c>
      <c r="P6" s="41">
        <v>4</v>
      </c>
      <c r="Q6" s="42">
        <v>5</v>
      </c>
      <c r="R6" s="40">
        <v>5</v>
      </c>
      <c r="S6" s="41">
        <v>5</v>
      </c>
      <c r="T6" s="41">
        <v>5</v>
      </c>
      <c r="U6" s="42">
        <v>5</v>
      </c>
      <c r="V6" s="40">
        <v>5</v>
      </c>
      <c r="W6" s="41">
        <v>5</v>
      </c>
      <c r="X6" s="41">
        <v>5</v>
      </c>
      <c r="Y6" s="42">
        <v>5</v>
      </c>
      <c r="Z6" s="40">
        <v>5</v>
      </c>
      <c r="AA6" s="41">
        <v>5</v>
      </c>
      <c r="AB6" s="41">
        <v>5</v>
      </c>
      <c r="AC6" s="42">
        <v>5</v>
      </c>
      <c r="AD6" s="40">
        <v>5</v>
      </c>
      <c r="AE6" s="41">
        <v>5</v>
      </c>
      <c r="AF6" s="41">
        <v>4</v>
      </c>
      <c r="AG6" s="43">
        <v>5</v>
      </c>
      <c r="AH6" s="40">
        <v>5</v>
      </c>
      <c r="AI6" s="41">
        <v>5</v>
      </c>
      <c r="AJ6" s="41">
        <v>5</v>
      </c>
      <c r="AK6" s="42">
        <v>4</v>
      </c>
      <c r="AL6" s="40">
        <v>5</v>
      </c>
      <c r="AM6" s="41">
        <v>5</v>
      </c>
      <c r="AN6" s="41">
        <v>5</v>
      </c>
      <c r="AO6" s="43">
        <v>5</v>
      </c>
      <c r="AP6" s="44">
        <v>5</v>
      </c>
      <c r="AQ6" s="45">
        <v>5</v>
      </c>
      <c r="AR6" s="45">
        <v>5</v>
      </c>
      <c r="AS6" s="46">
        <v>5</v>
      </c>
      <c r="AT6" s="40">
        <v>5</v>
      </c>
      <c r="AU6" s="41">
        <v>5</v>
      </c>
      <c r="AV6" s="41">
        <v>5</v>
      </c>
      <c r="AW6" s="42">
        <v>5</v>
      </c>
      <c r="AX6" s="40">
        <v>5</v>
      </c>
      <c r="AY6" s="41">
        <v>5</v>
      </c>
      <c r="AZ6" s="41">
        <v>5</v>
      </c>
      <c r="BA6" s="42">
        <v>5</v>
      </c>
      <c r="BB6" s="40">
        <v>5</v>
      </c>
      <c r="BC6" s="41">
        <v>5</v>
      </c>
      <c r="BD6" s="41">
        <v>5</v>
      </c>
      <c r="BE6" s="42">
        <v>5</v>
      </c>
      <c r="BF6" s="40">
        <v>5</v>
      </c>
      <c r="BG6" s="41">
        <v>5</v>
      </c>
      <c r="BH6" s="41">
        <v>5</v>
      </c>
      <c r="BI6" s="42">
        <v>5</v>
      </c>
      <c r="BJ6" s="40">
        <v>5</v>
      </c>
      <c r="BK6" s="41">
        <v>5</v>
      </c>
      <c r="BL6" s="41">
        <v>5</v>
      </c>
      <c r="BM6" s="42">
        <v>5</v>
      </c>
    </row>
    <row r="7" spans="1:65" ht="32.25" thickBot="1">
      <c r="A7" s="18" t="s">
        <v>42</v>
      </c>
      <c r="B7" s="40">
        <f>'[1] 1 четверть   '!C8</f>
        <v>4</v>
      </c>
      <c r="C7" s="41">
        <v>4</v>
      </c>
      <c r="D7" s="41">
        <v>4</v>
      </c>
      <c r="E7" s="42">
        <v>4</v>
      </c>
      <c r="F7" s="40">
        <v>4</v>
      </c>
      <c r="G7" s="41">
        <v>4</v>
      </c>
      <c r="H7" s="41">
        <v>4</v>
      </c>
      <c r="I7" s="42">
        <v>4</v>
      </c>
      <c r="J7" s="40">
        <v>4</v>
      </c>
      <c r="K7" s="41">
        <v>4</v>
      </c>
      <c r="L7" s="41">
        <v>4</v>
      </c>
      <c r="M7" s="42">
        <v>4</v>
      </c>
      <c r="N7" s="40">
        <v>4</v>
      </c>
      <c r="O7" s="41">
        <v>4</v>
      </c>
      <c r="P7" s="41">
        <v>4</v>
      </c>
      <c r="Q7" s="42">
        <v>4</v>
      </c>
      <c r="R7" s="40">
        <v>4</v>
      </c>
      <c r="S7" s="41">
        <v>4</v>
      </c>
      <c r="T7" s="41">
        <v>4</v>
      </c>
      <c r="U7" s="42">
        <v>4</v>
      </c>
      <c r="V7" s="40">
        <v>5</v>
      </c>
      <c r="W7" s="41">
        <v>5</v>
      </c>
      <c r="X7" s="41">
        <v>4</v>
      </c>
      <c r="Y7" s="42">
        <v>4</v>
      </c>
      <c r="Z7" s="40">
        <v>5</v>
      </c>
      <c r="AA7" s="41">
        <v>5</v>
      </c>
      <c r="AB7" s="41">
        <v>5</v>
      </c>
      <c r="AC7" s="42">
        <v>5</v>
      </c>
      <c r="AD7" s="40">
        <v>4</v>
      </c>
      <c r="AE7" s="41">
        <v>4</v>
      </c>
      <c r="AF7" s="41">
        <v>4</v>
      </c>
      <c r="AG7" s="43">
        <v>4</v>
      </c>
      <c r="AH7" s="40">
        <v>5</v>
      </c>
      <c r="AI7" s="41">
        <v>5</v>
      </c>
      <c r="AJ7" s="41">
        <v>5</v>
      </c>
      <c r="AK7" s="42">
        <v>4</v>
      </c>
      <c r="AL7" s="40">
        <v>5</v>
      </c>
      <c r="AM7" s="41">
        <v>5</v>
      </c>
      <c r="AN7" s="41">
        <v>5</v>
      </c>
      <c r="AO7" s="43">
        <v>5</v>
      </c>
      <c r="AP7" s="44">
        <v>5</v>
      </c>
      <c r="AQ7" s="45">
        <v>5</v>
      </c>
      <c r="AR7" s="45">
        <v>5</v>
      </c>
      <c r="AS7" s="46">
        <v>5</v>
      </c>
      <c r="AT7" s="40">
        <v>5</v>
      </c>
      <c r="AU7" s="41">
        <v>5</v>
      </c>
      <c r="AV7" s="41">
        <v>5</v>
      </c>
      <c r="AW7" s="42">
        <v>5</v>
      </c>
      <c r="AX7" s="40">
        <v>5</v>
      </c>
      <c r="AY7" s="41">
        <v>5</v>
      </c>
      <c r="AZ7" s="41">
        <v>5</v>
      </c>
      <c r="BA7" s="42">
        <v>5</v>
      </c>
      <c r="BB7" s="40"/>
      <c r="BC7" s="41"/>
      <c r="BD7" s="41"/>
      <c r="BE7" s="42"/>
      <c r="BF7" s="40"/>
      <c r="BG7" s="41"/>
      <c r="BH7" s="41"/>
      <c r="BI7" s="42"/>
      <c r="BJ7" s="40">
        <v>5</v>
      </c>
      <c r="BK7" s="41">
        <v>5</v>
      </c>
      <c r="BL7" s="41">
        <v>5</v>
      </c>
      <c r="BM7" s="42">
        <v>5</v>
      </c>
    </row>
    <row r="8" spans="1:65" ht="32.25" thickBot="1">
      <c r="A8" s="18" t="s">
        <v>43</v>
      </c>
      <c r="B8" s="40">
        <v>4</v>
      </c>
      <c r="C8" s="41">
        <v>4</v>
      </c>
      <c r="D8" s="41">
        <v>4</v>
      </c>
      <c r="E8" s="42">
        <v>4</v>
      </c>
      <c r="F8" s="40">
        <v>4</v>
      </c>
      <c r="G8" s="41">
        <v>4</v>
      </c>
      <c r="H8" s="41">
        <v>4</v>
      </c>
      <c r="I8" s="42">
        <v>4</v>
      </c>
      <c r="J8" s="40">
        <v>3</v>
      </c>
      <c r="K8" s="41">
        <v>3</v>
      </c>
      <c r="L8" s="41">
        <v>4</v>
      </c>
      <c r="M8" s="42">
        <v>3</v>
      </c>
      <c r="N8" s="40">
        <v>4</v>
      </c>
      <c r="O8" s="41">
        <v>4</v>
      </c>
      <c r="P8" s="41">
        <v>3</v>
      </c>
      <c r="Q8" s="42">
        <v>3</v>
      </c>
      <c r="R8" s="40">
        <v>3</v>
      </c>
      <c r="S8" s="41">
        <v>3</v>
      </c>
      <c r="T8" s="41">
        <v>3</v>
      </c>
      <c r="U8" s="42">
        <v>3</v>
      </c>
      <c r="V8" s="40">
        <v>4</v>
      </c>
      <c r="W8" s="41">
        <v>4</v>
      </c>
      <c r="X8" s="41">
        <v>4</v>
      </c>
      <c r="Y8" s="42">
        <v>4</v>
      </c>
      <c r="Z8" s="40">
        <v>4</v>
      </c>
      <c r="AA8" s="41">
        <v>4</v>
      </c>
      <c r="AB8" s="41">
        <v>4</v>
      </c>
      <c r="AC8" s="42">
        <v>4</v>
      </c>
      <c r="AD8" s="40">
        <v>4</v>
      </c>
      <c r="AE8" s="41">
        <v>4</v>
      </c>
      <c r="AF8" s="41">
        <v>4</v>
      </c>
      <c r="AG8" s="43">
        <v>4</v>
      </c>
      <c r="AH8" s="40">
        <v>4</v>
      </c>
      <c r="AI8" s="41">
        <v>4</v>
      </c>
      <c r="AJ8" s="41">
        <v>4</v>
      </c>
      <c r="AK8" s="42">
        <v>4</v>
      </c>
      <c r="AL8" s="40">
        <v>4</v>
      </c>
      <c r="AM8" s="41">
        <v>4</v>
      </c>
      <c r="AN8" s="41">
        <v>4</v>
      </c>
      <c r="AO8" s="43">
        <v>4</v>
      </c>
      <c r="AP8" s="44">
        <v>4</v>
      </c>
      <c r="AQ8" s="45">
        <v>4</v>
      </c>
      <c r="AR8" s="45">
        <v>4</v>
      </c>
      <c r="AS8" s="46">
        <v>4</v>
      </c>
      <c r="AT8" s="40">
        <v>5</v>
      </c>
      <c r="AU8" s="41">
        <v>4</v>
      </c>
      <c r="AV8" s="41">
        <v>5</v>
      </c>
      <c r="AW8" s="42">
        <v>5</v>
      </c>
      <c r="AX8" s="40">
        <v>5</v>
      </c>
      <c r="AY8" s="41">
        <v>5</v>
      </c>
      <c r="AZ8" s="41">
        <v>5</v>
      </c>
      <c r="BA8" s="42">
        <v>5</v>
      </c>
      <c r="BB8" s="40"/>
      <c r="BC8" s="41"/>
      <c r="BD8" s="41"/>
      <c r="BE8" s="42"/>
      <c r="BF8" s="40"/>
      <c r="BG8" s="41"/>
      <c r="BH8" s="41"/>
      <c r="BI8" s="42"/>
      <c r="BJ8" s="40">
        <v>5</v>
      </c>
      <c r="BK8" s="41">
        <v>5</v>
      </c>
      <c r="BL8" s="41">
        <v>5</v>
      </c>
      <c r="BM8" s="42">
        <v>4</v>
      </c>
    </row>
    <row r="9" spans="1:65" ht="32.25" thickBot="1">
      <c r="A9" s="18" t="s">
        <v>44</v>
      </c>
      <c r="B9" s="40">
        <v>3</v>
      </c>
      <c r="C9" s="41">
        <v>3</v>
      </c>
      <c r="D9" s="41">
        <v>3</v>
      </c>
      <c r="E9" s="42">
        <v>3</v>
      </c>
      <c r="F9" s="40">
        <f>'[1] 1 четверть   '!D10</f>
        <v>3</v>
      </c>
      <c r="G9" s="41">
        <f>'[1] 2 четверть   '!D10</f>
        <v>3</v>
      </c>
      <c r="H9" s="41">
        <v>3</v>
      </c>
      <c r="I9" s="42">
        <v>3</v>
      </c>
      <c r="J9" s="40">
        <v>4</v>
      </c>
      <c r="K9" s="41">
        <v>4</v>
      </c>
      <c r="L9" s="41">
        <v>4</v>
      </c>
      <c r="M9" s="42">
        <v>4</v>
      </c>
      <c r="N9" s="40">
        <v>4</v>
      </c>
      <c r="O9" s="41">
        <v>3</v>
      </c>
      <c r="P9" s="41">
        <v>3</v>
      </c>
      <c r="Q9" s="42">
        <v>4</v>
      </c>
      <c r="R9" s="40">
        <v>3</v>
      </c>
      <c r="S9" s="41">
        <f>'[1] 2 четверть   '!G10</f>
        <v>3</v>
      </c>
      <c r="T9" s="41">
        <v>3</v>
      </c>
      <c r="U9" s="42">
        <v>3</v>
      </c>
      <c r="V9" s="40">
        <f>'[1] 1 четверть   '!H10</f>
        <v>3</v>
      </c>
      <c r="W9" s="41">
        <f>'[1] 2 четверть   '!H10</f>
        <v>3</v>
      </c>
      <c r="X9" s="41">
        <v>3</v>
      </c>
      <c r="Y9" s="42">
        <v>3</v>
      </c>
      <c r="Z9" s="40">
        <f>'[1] 1 четверть   '!I10</f>
        <v>3</v>
      </c>
      <c r="AA9" s="41">
        <v>3</v>
      </c>
      <c r="AB9" s="41">
        <v>3</v>
      </c>
      <c r="AC9" s="42">
        <v>3</v>
      </c>
      <c r="AD9" s="40">
        <f>'[1] 1 четверть   '!J10</f>
        <v>3</v>
      </c>
      <c r="AE9" s="41">
        <f>'[1] 2 четверть   '!J10</f>
        <v>4</v>
      </c>
      <c r="AF9" s="41">
        <v>4</v>
      </c>
      <c r="AG9" s="43">
        <v>4</v>
      </c>
      <c r="AH9" s="40">
        <f>'[1] 1 четверть   '!K10</f>
        <v>4</v>
      </c>
      <c r="AI9" s="41">
        <v>3</v>
      </c>
      <c r="AJ9" s="41">
        <v>3</v>
      </c>
      <c r="AK9" s="42">
        <v>3</v>
      </c>
      <c r="AL9" s="40">
        <v>4</v>
      </c>
      <c r="AM9" s="41">
        <f>'[1] 2 четверть   '!L10</f>
        <v>3</v>
      </c>
      <c r="AN9" s="41">
        <v>4</v>
      </c>
      <c r="AO9" s="43">
        <v>3</v>
      </c>
      <c r="AP9" s="44">
        <v>4</v>
      </c>
      <c r="AQ9" s="45">
        <v>4</v>
      </c>
      <c r="AR9" s="45">
        <v>4</v>
      </c>
      <c r="AS9" s="46">
        <v>4</v>
      </c>
      <c r="AT9" s="40">
        <v>5</v>
      </c>
      <c r="AU9" s="41">
        <v>4</v>
      </c>
      <c r="AV9" s="41">
        <v>4</v>
      </c>
      <c r="AW9" s="42">
        <v>4</v>
      </c>
      <c r="AX9" s="40">
        <v>5</v>
      </c>
      <c r="AY9" s="41">
        <v>5</v>
      </c>
      <c r="AZ9" s="41">
        <v>5</v>
      </c>
      <c r="BA9" s="42">
        <v>4</v>
      </c>
      <c r="BB9" s="40"/>
      <c r="BC9" s="41"/>
      <c r="BD9" s="41"/>
      <c r="BE9" s="42"/>
      <c r="BF9" s="40"/>
      <c r="BG9" s="41"/>
      <c r="BH9" s="41"/>
      <c r="BI9" s="42"/>
      <c r="BJ9" s="40">
        <v>3</v>
      </c>
      <c r="BK9" s="41">
        <v>3</v>
      </c>
      <c r="BL9" s="41">
        <v>4</v>
      </c>
      <c r="BM9" s="42">
        <v>4</v>
      </c>
    </row>
    <row r="10" spans="1:65" ht="32.25" thickBot="1">
      <c r="A10" s="18" t="s">
        <v>45</v>
      </c>
      <c r="B10" s="40">
        <v>4</v>
      </c>
      <c r="C10" s="41">
        <v>4</v>
      </c>
      <c r="D10" s="41">
        <v>4</v>
      </c>
      <c r="E10" s="42">
        <v>4</v>
      </c>
      <c r="F10" s="40">
        <v>4</v>
      </c>
      <c r="G10" s="41">
        <v>4</v>
      </c>
      <c r="H10" s="41">
        <v>4</v>
      </c>
      <c r="I10" s="42">
        <v>4</v>
      </c>
      <c r="J10" s="40">
        <v>4</v>
      </c>
      <c r="K10" s="41">
        <v>4</v>
      </c>
      <c r="L10" s="41">
        <v>4</v>
      </c>
      <c r="M10" s="42">
        <v>4</v>
      </c>
      <c r="N10" s="40">
        <v>4</v>
      </c>
      <c r="O10" s="41">
        <v>4</v>
      </c>
      <c r="P10" s="41">
        <v>4</v>
      </c>
      <c r="Q10" s="42">
        <v>4</v>
      </c>
      <c r="R10" s="40">
        <v>4</v>
      </c>
      <c r="S10" s="41">
        <v>4</v>
      </c>
      <c r="T10" s="41">
        <v>4</v>
      </c>
      <c r="U10" s="42">
        <v>4</v>
      </c>
      <c r="V10" s="40">
        <v>4</v>
      </c>
      <c r="W10" s="41">
        <v>4</v>
      </c>
      <c r="X10" s="41">
        <v>4</v>
      </c>
      <c r="Y10" s="42">
        <v>4</v>
      </c>
      <c r="Z10" s="40">
        <v>4</v>
      </c>
      <c r="AA10" s="41">
        <v>5</v>
      </c>
      <c r="AB10" s="41">
        <v>5</v>
      </c>
      <c r="AC10" s="42">
        <v>5</v>
      </c>
      <c r="AD10" s="40">
        <v>4</v>
      </c>
      <c r="AE10" s="41">
        <v>4</v>
      </c>
      <c r="AF10" s="41">
        <v>4</v>
      </c>
      <c r="AG10" s="43">
        <v>4</v>
      </c>
      <c r="AH10" s="40">
        <v>3</v>
      </c>
      <c r="AI10" s="41">
        <v>4</v>
      </c>
      <c r="AJ10" s="41">
        <v>4</v>
      </c>
      <c r="AK10" s="42">
        <v>4</v>
      </c>
      <c r="AL10" s="40">
        <v>5</v>
      </c>
      <c r="AM10" s="41">
        <v>5</v>
      </c>
      <c r="AN10" s="41">
        <v>5</v>
      </c>
      <c r="AO10" s="43">
        <v>4</v>
      </c>
      <c r="AP10" s="44">
        <v>5</v>
      </c>
      <c r="AQ10" s="45">
        <v>5</v>
      </c>
      <c r="AR10" s="45">
        <v>5</v>
      </c>
      <c r="AS10" s="46">
        <v>5</v>
      </c>
      <c r="AT10" s="40">
        <v>4</v>
      </c>
      <c r="AU10" s="41">
        <v>5</v>
      </c>
      <c r="AV10" s="41">
        <v>5</v>
      </c>
      <c r="AW10" s="42">
        <v>5</v>
      </c>
      <c r="AX10" s="40">
        <v>4</v>
      </c>
      <c r="AY10" s="41">
        <v>4</v>
      </c>
      <c r="AZ10" s="41">
        <v>4</v>
      </c>
      <c r="BA10" s="42">
        <v>4</v>
      </c>
      <c r="BB10" s="40"/>
      <c r="BC10" s="41"/>
      <c r="BD10" s="41"/>
      <c r="BE10" s="42"/>
      <c r="BF10" s="40"/>
      <c r="BG10" s="41"/>
      <c r="BH10" s="41"/>
      <c r="BI10" s="42"/>
      <c r="BJ10" s="40">
        <v>5</v>
      </c>
      <c r="BK10" s="41">
        <v>5</v>
      </c>
      <c r="BL10" s="41">
        <v>5</v>
      </c>
      <c r="BM10" s="42">
        <v>5</v>
      </c>
    </row>
    <row r="11" spans="1:65" ht="32.25" thickBot="1">
      <c r="A11" s="18" t="s">
        <v>46</v>
      </c>
      <c r="B11" s="40">
        <v>4</v>
      </c>
      <c r="C11" s="41">
        <v>4</v>
      </c>
      <c r="D11" s="41">
        <v>4</v>
      </c>
      <c r="E11" s="42">
        <v>4</v>
      </c>
      <c r="F11" s="40">
        <v>4</v>
      </c>
      <c r="G11" s="41">
        <v>4</v>
      </c>
      <c r="H11" s="41">
        <v>4</v>
      </c>
      <c r="I11" s="42">
        <v>4</v>
      </c>
      <c r="J11" s="40">
        <v>3</v>
      </c>
      <c r="K11" s="41">
        <v>4</v>
      </c>
      <c r="L11" s="41">
        <v>3</v>
      </c>
      <c r="M11" s="42">
        <v>3</v>
      </c>
      <c r="N11" s="40">
        <v>3</v>
      </c>
      <c r="O11" s="41">
        <v>4</v>
      </c>
      <c r="P11" s="41">
        <v>3</v>
      </c>
      <c r="Q11" s="42">
        <v>3</v>
      </c>
      <c r="R11" s="40">
        <v>4</v>
      </c>
      <c r="S11" s="41">
        <v>4</v>
      </c>
      <c r="T11" s="41">
        <v>3</v>
      </c>
      <c r="U11" s="42">
        <v>3</v>
      </c>
      <c r="V11" s="40">
        <v>4</v>
      </c>
      <c r="W11" s="41">
        <v>4</v>
      </c>
      <c r="X11" s="41">
        <v>4</v>
      </c>
      <c r="Y11" s="42">
        <v>4</v>
      </c>
      <c r="Z11" s="40">
        <v>5</v>
      </c>
      <c r="AA11" s="41">
        <v>4</v>
      </c>
      <c r="AB11" s="41">
        <v>4</v>
      </c>
      <c r="AC11" s="42">
        <v>4</v>
      </c>
      <c r="AD11" s="40">
        <v>4</v>
      </c>
      <c r="AE11" s="41">
        <v>3</v>
      </c>
      <c r="AF11" s="41">
        <v>4</v>
      </c>
      <c r="AG11" s="43">
        <v>3</v>
      </c>
      <c r="AH11" s="40">
        <v>4</v>
      </c>
      <c r="AI11" s="41">
        <v>3</v>
      </c>
      <c r="AJ11" s="41">
        <v>3</v>
      </c>
      <c r="AK11" s="42">
        <v>3</v>
      </c>
      <c r="AL11" s="40">
        <v>4</v>
      </c>
      <c r="AM11" s="41">
        <v>5</v>
      </c>
      <c r="AN11" s="41">
        <v>5</v>
      </c>
      <c r="AO11" s="43">
        <v>5</v>
      </c>
      <c r="AP11" s="44">
        <v>4</v>
      </c>
      <c r="AQ11" s="45">
        <v>4</v>
      </c>
      <c r="AR11" s="45">
        <v>4</v>
      </c>
      <c r="AS11" s="46">
        <v>4</v>
      </c>
      <c r="AT11" s="40">
        <v>4</v>
      </c>
      <c r="AU11" s="41">
        <v>4</v>
      </c>
      <c r="AV11" s="41">
        <v>4</v>
      </c>
      <c r="AW11" s="42">
        <v>4</v>
      </c>
      <c r="AX11" s="40">
        <v>5</v>
      </c>
      <c r="AY11" s="41">
        <v>4</v>
      </c>
      <c r="AZ11" s="41">
        <v>4</v>
      </c>
      <c r="BA11" s="42">
        <v>4</v>
      </c>
      <c r="BB11" s="40"/>
      <c r="BC11" s="41"/>
      <c r="BD11" s="41"/>
      <c r="BE11" s="42"/>
      <c r="BF11" s="40"/>
      <c r="BG11" s="41"/>
      <c r="BH11" s="41"/>
      <c r="BI11" s="42"/>
      <c r="BJ11" s="40">
        <v>4</v>
      </c>
      <c r="BK11" s="41">
        <v>4</v>
      </c>
      <c r="BL11" s="41">
        <v>4</v>
      </c>
      <c r="BM11" s="42">
        <v>4</v>
      </c>
    </row>
    <row r="12" spans="1:65" ht="32.25" thickBot="1">
      <c r="A12" s="18" t="s">
        <v>72</v>
      </c>
      <c r="B12" s="40">
        <v>3</v>
      </c>
      <c r="C12" s="41">
        <v>3</v>
      </c>
      <c r="D12" s="41">
        <v>3</v>
      </c>
      <c r="E12" s="42"/>
      <c r="F12" s="40">
        <v>3</v>
      </c>
      <c r="G12" s="41">
        <v>3</v>
      </c>
      <c r="H12" s="41">
        <v>3</v>
      </c>
      <c r="I12" s="42"/>
      <c r="J12" s="40">
        <v>3</v>
      </c>
      <c r="K12" s="41">
        <v>3</v>
      </c>
      <c r="L12" s="41">
        <v>3</v>
      </c>
      <c r="M12" s="42"/>
      <c r="N12" s="40">
        <v>4</v>
      </c>
      <c r="O12" s="41">
        <v>3</v>
      </c>
      <c r="P12" s="41">
        <v>3</v>
      </c>
      <c r="Q12" s="42"/>
      <c r="R12" s="40">
        <v>3</v>
      </c>
      <c r="S12" s="41">
        <v>3</v>
      </c>
      <c r="T12" s="41">
        <v>3</v>
      </c>
      <c r="U12" s="42"/>
      <c r="V12" s="40">
        <v>3</v>
      </c>
      <c r="W12" s="41">
        <v>3</v>
      </c>
      <c r="X12" s="41">
        <v>3</v>
      </c>
      <c r="Y12" s="42"/>
      <c r="Z12" s="40">
        <v>3</v>
      </c>
      <c r="AA12" s="41">
        <v>3</v>
      </c>
      <c r="AB12" s="41">
        <v>3</v>
      </c>
      <c r="AC12" s="42"/>
      <c r="AD12" s="40">
        <v>3</v>
      </c>
      <c r="AE12" s="41">
        <v>3</v>
      </c>
      <c r="AF12" s="41">
        <v>3</v>
      </c>
      <c r="AG12" s="43"/>
      <c r="AH12" s="40">
        <v>3</v>
      </c>
      <c r="AI12" s="41">
        <v>3</v>
      </c>
      <c r="AJ12" s="41">
        <v>3</v>
      </c>
      <c r="AK12" s="42"/>
      <c r="AL12" s="40">
        <v>3</v>
      </c>
      <c r="AM12" s="41">
        <v>3</v>
      </c>
      <c r="AN12" s="41">
        <v>3</v>
      </c>
      <c r="AO12" s="43"/>
      <c r="AP12" s="44">
        <v>3</v>
      </c>
      <c r="AQ12" s="45">
        <v>4</v>
      </c>
      <c r="AR12" s="45">
        <v>3</v>
      </c>
      <c r="AS12" s="46"/>
      <c r="AT12" s="40">
        <v>5</v>
      </c>
      <c r="AU12" s="41">
        <v>4</v>
      </c>
      <c r="AV12" s="41">
        <v>4</v>
      </c>
      <c r="AW12" s="42"/>
      <c r="AX12" s="40">
        <v>5</v>
      </c>
      <c r="AY12" s="41">
        <v>5</v>
      </c>
      <c r="AZ12" s="41">
        <v>5</v>
      </c>
      <c r="BA12" s="42"/>
      <c r="BB12" s="40"/>
      <c r="BC12" s="41"/>
      <c r="BD12" s="41"/>
      <c r="BE12" s="42"/>
      <c r="BF12" s="40"/>
      <c r="BG12" s="41"/>
      <c r="BH12" s="41"/>
      <c r="BI12" s="42"/>
      <c r="BJ12" s="40">
        <v>4</v>
      </c>
      <c r="BK12" s="41">
        <v>5</v>
      </c>
      <c r="BL12" s="41">
        <v>4</v>
      </c>
      <c r="BM12" s="42"/>
    </row>
    <row r="13" spans="1:65" ht="31.5" customHeight="1" thickBot="1">
      <c r="A13" s="18" t="s">
        <v>47</v>
      </c>
      <c r="B13" s="40">
        <v>4</v>
      </c>
      <c r="C13" s="41">
        <v>4</v>
      </c>
      <c r="D13" s="41">
        <v>4</v>
      </c>
      <c r="E13" s="42">
        <v>4</v>
      </c>
      <c r="F13" s="40">
        <v>4</v>
      </c>
      <c r="G13" s="41">
        <v>4</v>
      </c>
      <c r="H13" s="41">
        <v>4</v>
      </c>
      <c r="I13" s="42">
        <v>4</v>
      </c>
      <c r="J13" s="40">
        <v>4</v>
      </c>
      <c r="K13" s="41">
        <v>4</v>
      </c>
      <c r="L13" s="41">
        <v>4</v>
      </c>
      <c r="M13" s="42">
        <v>4</v>
      </c>
      <c r="N13" s="40">
        <v>5</v>
      </c>
      <c r="O13" s="41">
        <v>4</v>
      </c>
      <c r="P13" s="41">
        <v>4</v>
      </c>
      <c r="Q13" s="42">
        <v>4</v>
      </c>
      <c r="R13" s="40">
        <v>4</v>
      </c>
      <c r="S13" s="41">
        <v>4</v>
      </c>
      <c r="T13" s="41">
        <v>4</v>
      </c>
      <c r="U13" s="42">
        <v>4</v>
      </c>
      <c r="V13" s="40">
        <v>5</v>
      </c>
      <c r="W13" s="41">
        <v>5</v>
      </c>
      <c r="X13" s="41">
        <v>5</v>
      </c>
      <c r="Y13" s="42">
        <v>5</v>
      </c>
      <c r="Z13" s="40">
        <v>4</v>
      </c>
      <c r="AA13" s="41">
        <v>5</v>
      </c>
      <c r="AB13" s="41">
        <v>5</v>
      </c>
      <c r="AC13" s="42">
        <v>5</v>
      </c>
      <c r="AD13" s="40">
        <v>4</v>
      </c>
      <c r="AE13" s="41">
        <v>4</v>
      </c>
      <c r="AF13" s="41">
        <v>4</v>
      </c>
      <c r="AG13" s="43">
        <v>4</v>
      </c>
      <c r="AH13" s="40">
        <v>4</v>
      </c>
      <c r="AI13" s="41">
        <v>4</v>
      </c>
      <c r="AJ13" s="41">
        <v>4</v>
      </c>
      <c r="AK13" s="42">
        <v>4</v>
      </c>
      <c r="AL13" s="40">
        <v>4</v>
      </c>
      <c r="AM13" s="41">
        <v>4</v>
      </c>
      <c r="AN13" s="41">
        <v>5</v>
      </c>
      <c r="AO13" s="43">
        <v>5</v>
      </c>
      <c r="AP13" s="44">
        <v>5</v>
      </c>
      <c r="AQ13" s="45">
        <v>5</v>
      </c>
      <c r="AR13" s="45">
        <v>5</v>
      </c>
      <c r="AS13" s="46">
        <v>5</v>
      </c>
      <c r="AT13" s="40">
        <v>4</v>
      </c>
      <c r="AU13" s="41">
        <v>4</v>
      </c>
      <c r="AV13" s="41">
        <v>4</v>
      </c>
      <c r="AW13" s="42">
        <v>4</v>
      </c>
      <c r="AX13" s="40">
        <v>5</v>
      </c>
      <c r="AY13" s="41">
        <v>4</v>
      </c>
      <c r="AZ13" s="41">
        <v>5</v>
      </c>
      <c r="BA13" s="42">
        <v>4</v>
      </c>
      <c r="BB13" s="40"/>
      <c r="BC13" s="41"/>
      <c r="BD13" s="41"/>
      <c r="BE13" s="42"/>
      <c r="BF13" s="40"/>
      <c r="BG13" s="41"/>
      <c r="BH13" s="41"/>
      <c r="BI13" s="42"/>
      <c r="BJ13" s="40">
        <v>4</v>
      </c>
      <c r="BK13" s="41">
        <v>5</v>
      </c>
      <c r="BL13" s="41">
        <v>5</v>
      </c>
      <c r="BM13" s="42">
        <v>4</v>
      </c>
    </row>
    <row r="14" spans="1:65" ht="33" customHeight="1" thickBot="1">
      <c r="A14" s="18" t="s">
        <v>48</v>
      </c>
      <c r="B14" s="40">
        <v>3</v>
      </c>
      <c r="C14" s="41">
        <v>3</v>
      </c>
      <c r="D14" s="41">
        <v>3</v>
      </c>
      <c r="E14" s="42">
        <v>3</v>
      </c>
      <c r="F14" s="40">
        <v>3</v>
      </c>
      <c r="G14" s="41">
        <v>4</v>
      </c>
      <c r="H14" s="41">
        <v>3</v>
      </c>
      <c r="I14" s="42">
        <v>4</v>
      </c>
      <c r="J14" s="40">
        <v>3</v>
      </c>
      <c r="K14" s="41">
        <v>3</v>
      </c>
      <c r="L14" s="41">
        <v>3</v>
      </c>
      <c r="M14" s="42">
        <v>3</v>
      </c>
      <c r="N14" s="40">
        <v>4</v>
      </c>
      <c r="O14" s="41">
        <v>4</v>
      </c>
      <c r="P14" s="41">
        <v>3</v>
      </c>
      <c r="Q14" s="42">
        <v>3</v>
      </c>
      <c r="R14" s="40">
        <v>3</v>
      </c>
      <c r="S14" s="41">
        <v>3</v>
      </c>
      <c r="T14" s="41">
        <v>3</v>
      </c>
      <c r="U14" s="42">
        <v>3</v>
      </c>
      <c r="V14" s="40">
        <v>4</v>
      </c>
      <c r="W14" s="41">
        <v>4</v>
      </c>
      <c r="X14" s="41">
        <v>4</v>
      </c>
      <c r="Y14" s="42">
        <v>4</v>
      </c>
      <c r="Z14" s="40">
        <v>4</v>
      </c>
      <c r="AA14" s="41">
        <v>4</v>
      </c>
      <c r="AB14" s="41">
        <v>4</v>
      </c>
      <c r="AC14" s="42">
        <v>4</v>
      </c>
      <c r="AD14" s="40">
        <v>4</v>
      </c>
      <c r="AE14" s="41">
        <v>4</v>
      </c>
      <c r="AF14" s="41">
        <v>4</v>
      </c>
      <c r="AG14" s="43">
        <v>3</v>
      </c>
      <c r="AH14" s="40">
        <v>3</v>
      </c>
      <c r="AI14" s="41">
        <v>3</v>
      </c>
      <c r="AJ14" s="41">
        <v>4</v>
      </c>
      <c r="AK14" s="42">
        <v>4</v>
      </c>
      <c r="AL14" s="40">
        <v>3</v>
      </c>
      <c r="AM14" s="41">
        <v>3</v>
      </c>
      <c r="AN14" s="41">
        <v>4</v>
      </c>
      <c r="AO14" s="43">
        <v>4</v>
      </c>
      <c r="AP14" s="44">
        <v>5</v>
      </c>
      <c r="AQ14" s="45">
        <v>5</v>
      </c>
      <c r="AR14" s="45">
        <v>5</v>
      </c>
      <c r="AS14" s="46">
        <v>5</v>
      </c>
      <c r="AT14" s="40">
        <v>4</v>
      </c>
      <c r="AU14" s="41">
        <v>4</v>
      </c>
      <c r="AV14" s="41">
        <v>4</v>
      </c>
      <c r="AW14" s="42">
        <v>4</v>
      </c>
      <c r="AX14" s="40">
        <v>3</v>
      </c>
      <c r="AY14" s="41">
        <v>4</v>
      </c>
      <c r="AZ14" s="41">
        <v>4</v>
      </c>
      <c r="BA14" s="42">
        <v>4</v>
      </c>
      <c r="BB14" s="40"/>
      <c r="BC14" s="41"/>
      <c r="BD14" s="41"/>
      <c r="BE14" s="42"/>
      <c r="BF14" s="40"/>
      <c r="BG14" s="41"/>
      <c r="BH14" s="41"/>
      <c r="BI14" s="42"/>
      <c r="BJ14" s="40">
        <v>4</v>
      </c>
      <c r="BK14" s="41">
        <v>4</v>
      </c>
      <c r="BL14" s="41">
        <v>4</v>
      </c>
      <c r="BM14" s="42">
        <v>4</v>
      </c>
    </row>
    <row r="15" spans="1:65" ht="24" customHeight="1" thickBot="1">
      <c r="A15" s="18" t="s">
        <v>49</v>
      </c>
      <c r="B15" s="40">
        <v>4</v>
      </c>
      <c r="C15" s="41">
        <v>4</v>
      </c>
      <c r="D15" s="41">
        <v>4</v>
      </c>
      <c r="E15" s="42">
        <v>4</v>
      </c>
      <c r="F15" s="40">
        <v>4</v>
      </c>
      <c r="G15" s="41">
        <v>4</v>
      </c>
      <c r="H15" s="41">
        <v>4</v>
      </c>
      <c r="I15" s="42">
        <v>4</v>
      </c>
      <c r="J15" s="40">
        <v>4</v>
      </c>
      <c r="K15" s="41">
        <v>4</v>
      </c>
      <c r="L15" s="41">
        <v>4</v>
      </c>
      <c r="M15" s="42">
        <v>4</v>
      </c>
      <c r="N15" s="40">
        <v>5</v>
      </c>
      <c r="O15" s="41">
        <v>4</v>
      </c>
      <c r="P15" s="41">
        <v>4</v>
      </c>
      <c r="Q15" s="42">
        <v>4</v>
      </c>
      <c r="R15" s="40">
        <v>3</v>
      </c>
      <c r="S15" s="41">
        <v>4</v>
      </c>
      <c r="T15" s="41">
        <v>3</v>
      </c>
      <c r="U15" s="42">
        <v>3</v>
      </c>
      <c r="V15" s="40">
        <v>5</v>
      </c>
      <c r="W15" s="41">
        <v>5</v>
      </c>
      <c r="X15" s="41">
        <v>5</v>
      </c>
      <c r="Y15" s="42">
        <v>5</v>
      </c>
      <c r="Z15" s="40">
        <v>5</v>
      </c>
      <c r="AA15" s="41">
        <v>5</v>
      </c>
      <c r="AB15" s="41">
        <v>5</v>
      </c>
      <c r="AC15" s="42">
        <v>5</v>
      </c>
      <c r="AD15" s="40">
        <v>4</v>
      </c>
      <c r="AE15" s="41">
        <v>4</v>
      </c>
      <c r="AF15" s="41">
        <v>4</v>
      </c>
      <c r="AG15" s="43">
        <v>4</v>
      </c>
      <c r="AH15" s="40">
        <v>4</v>
      </c>
      <c r="AI15" s="41">
        <v>4</v>
      </c>
      <c r="AJ15" s="41">
        <v>4</v>
      </c>
      <c r="AK15" s="42">
        <v>4</v>
      </c>
      <c r="AL15" s="40">
        <v>4</v>
      </c>
      <c r="AM15" s="41">
        <v>4</v>
      </c>
      <c r="AN15" s="41">
        <v>4</v>
      </c>
      <c r="AO15" s="43">
        <v>4</v>
      </c>
      <c r="AP15" s="44">
        <v>5</v>
      </c>
      <c r="AQ15" s="45">
        <v>4</v>
      </c>
      <c r="AR15" s="45">
        <v>4</v>
      </c>
      <c r="AS15" s="46">
        <v>5</v>
      </c>
      <c r="AT15" s="40">
        <v>4</v>
      </c>
      <c r="AU15" s="41">
        <v>4</v>
      </c>
      <c r="AV15" s="41">
        <v>4</v>
      </c>
      <c r="AW15" s="42">
        <v>4</v>
      </c>
      <c r="AX15" s="40">
        <v>5</v>
      </c>
      <c r="AY15" s="41">
        <v>5</v>
      </c>
      <c r="AZ15" s="41">
        <v>5</v>
      </c>
      <c r="BA15" s="42">
        <v>4</v>
      </c>
      <c r="BB15" s="40"/>
      <c r="BC15" s="41"/>
      <c r="BD15" s="41"/>
      <c r="BE15" s="42"/>
      <c r="BF15" s="40"/>
      <c r="BG15" s="41"/>
      <c r="BH15" s="41"/>
      <c r="BI15" s="42"/>
      <c r="BJ15" s="40">
        <v>5</v>
      </c>
      <c r="BK15" s="41">
        <v>5</v>
      </c>
      <c r="BL15" s="41">
        <v>5</v>
      </c>
      <c r="BM15" s="42">
        <v>5</v>
      </c>
    </row>
    <row r="16" spans="1:65" ht="32.25" thickBot="1">
      <c r="A16" s="18" t="s">
        <v>50</v>
      </c>
      <c r="B16" s="40">
        <v>5</v>
      </c>
      <c r="C16" s="41">
        <v>5</v>
      </c>
      <c r="D16" s="41">
        <v>5</v>
      </c>
      <c r="E16" s="42">
        <v>5</v>
      </c>
      <c r="F16" s="40">
        <v>5</v>
      </c>
      <c r="G16" s="41">
        <v>5</v>
      </c>
      <c r="H16" s="41">
        <v>5</v>
      </c>
      <c r="I16" s="42">
        <v>5</v>
      </c>
      <c r="J16" s="40">
        <v>5</v>
      </c>
      <c r="K16" s="41">
        <v>5</v>
      </c>
      <c r="L16" s="41">
        <v>5</v>
      </c>
      <c r="M16" s="42">
        <v>5</v>
      </c>
      <c r="N16" s="40">
        <v>5</v>
      </c>
      <c r="O16" s="41">
        <v>5</v>
      </c>
      <c r="P16" s="41">
        <v>5</v>
      </c>
      <c r="Q16" s="42">
        <v>5</v>
      </c>
      <c r="R16" s="40">
        <v>5</v>
      </c>
      <c r="S16" s="41">
        <v>5</v>
      </c>
      <c r="T16" s="41">
        <v>5</v>
      </c>
      <c r="U16" s="42">
        <v>5</v>
      </c>
      <c r="V16" s="40">
        <v>5</v>
      </c>
      <c r="W16" s="41">
        <v>5</v>
      </c>
      <c r="X16" s="41">
        <v>5</v>
      </c>
      <c r="Y16" s="42">
        <v>5</v>
      </c>
      <c r="Z16" s="40">
        <v>5</v>
      </c>
      <c r="AA16" s="41">
        <v>5</v>
      </c>
      <c r="AB16" s="41">
        <v>5</v>
      </c>
      <c r="AC16" s="42">
        <v>5</v>
      </c>
      <c r="AD16" s="40">
        <v>5</v>
      </c>
      <c r="AE16" s="41">
        <v>5</v>
      </c>
      <c r="AF16" s="41">
        <v>5</v>
      </c>
      <c r="AG16" s="43">
        <v>5</v>
      </c>
      <c r="AH16" s="40">
        <v>5</v>
      </c>
      <c r="AI16" s="41">
        <v>5</v>
      </c>
      <c r="AJ16" s="41">
        <v>5</v>
      </c>
      <c r="AK16" s="42">
        <v>5</v>
      </c>
      <c r="AL16" s="40">
        <v>5</v>
      </c>
      <c r="AM16" s="41">
        <v>5</v>
      </c>
      <c r="AN16" s="41">
        <v>5</v>
      </c>
      <c r="AO16" s="43">
        <v>5</v>
      </c>
      <c r="AP16" s="44">
        <v>5</v>
      </c>
      <c r="AQ16" s="45">
        <v>5</v>
      </c>
      <c r="AR16" s="45">
        <v>5</v>
      </c>
      <c r="AS16" s="46">
        <v>5</v>
      </c>
      <c r="AT16" s="40">
        <v>5</v>
      </c>
      <c r="AU16" s="41">
        <v>5</v>
      </c>
      <c r="AV16" s="41">
        <v>5</v>
      </c>
      <c r="AW16" s="42">
        <v>5</v>
      </c>
      <c r="AX16" s="40">
        <v>5</v>
      </c>
      <c r="AY16" s="41">
        <v>5</v>
      </c>
      <c r="AZ16" s="41">
        <v>5</v>
      </c>
      <c r="BA16" s="42">
        <v>5</v>
      </c>
      <c r="BB16" s="40"/>
      <c r="BC16" s="41"/>
      <c r="BD16" s="41"/>
      <c r="BE16" s="42"/>
      <c r="BF16" s="40"/>
      <c r="BG16" s="41"/>
      <c r="BH16" s="41"/>
      <c r="BI16" s="42"/>
      <c r="BJ16" s="40">
        <v>5</v>
      </c>
      <c r="BK16" s="41">
        <v>5</v>
      </c>
      <c r="BL16" s="41">
        <v>5</v>
      </c>
      <c r="BM16" s="42">
        <v>5</v>
      </c>
    </row>
    <row r="17" spans="1:65" ht="32.25" thickBot="1">
      <c r="A17" s="18" t="s">
        <v>51</v>
      </c>
      <c r="B17" s="40">
        <v>3</v>
      </c>
      <c r="C17" s="41">
        <v>4</v>
      </c>
      <c r="D17" s="41">
        <v>4</v>
      </c>
      <c r="E17" s="42">
        <v>4</v>
      </c>
      <c r="F17" s="40">
        <v>4</v>
      </c>
      <c r="G17" s="41">
        <v>4</v>
      </c>
      <c r="H17" s="41">
        <v>4</v>
      </c>
      <c r="I17" s="42">
        <v>4</v>
      </c>
      <c r="J17" s="40">
        <v>4</v>
      </c>
      <c r="K17" s="41">
        <v>4</v>
      </c>
      <c r="L17" s="41">
        <v>4</v>
      </c>
      <c r="M17" s="42">
        <v>4</v>
      </c>
      <c r="N17" s="40">
        <v>4</v>
      </c>
      <c r="O17" s="41">
        <v>3</v>
      </c>
      <c r="P17" s="41">
        <v>3</v>
      </c>
      <c r="Q17" s="42">
        <v>3</v>
      </c>
      <c r="R17" s="40">
        <v>3</v>
      </c>
      <c r="S17" s="41">
        <v>3</v>
      </c>
      <c r="T17" s="41">
        <v>3</v>
      </c>
      <c r="U17" s="42">
        <v>3</v>
      </c>
      <c r="V17" s="40">
        <v>3</v>
      </c>
      <c r="W17" s="41">
        <v>3</v>
      </c>
      <c r="X17" s="41">
        <v>4</v>
      </c>
      <c r="Y17" s="42">
        <v>3</v>
      </c>
      <c r="Z17" s="40">
        <v>4</v>
      </c>
      <c r="AA17" s="41">
        <v>4</v>
      </c>
      <c r="AB17" s="41">
        <v>4</v>
      </c>
      <c r="AC17" s="42">
        <v>4</v>
      </c>
      <c r="AD17" s="40">
        <v>4</v>
      </c>
      <c r="AE17" s="41">
        <v>4</v>
      </c>
      <c r="AF17" s="41">
        <v>3</v>
      </c>
      <c r="AG17" s="43">
        <v>4</v>
      </c>
      <c r="AH17" s="40">
        <v>3</v>
      </c>
      <c r="AI17" s="41">
        <v>3</v>
      </c>
      <c r="AJ17" s="41">
        <v>3</v>
      </c>
      <c r="AK17" s="42">
        <v>3</v>
      </c>
      <c r="AL17" s="40">
        <v>5</v>
      </c>
      <c r="AM17" s="41">
        <v>4</v>
      </c>
      <c r="AN17" s="41">
        <v>4</v>
      </c>
      <c r="AO17" s="43">
        <v>4</v>
      </c>
      <c r="AP17" s="44">
        <v>5</v>
      </c>
      <c r="AQ17" s="45">
        <v>5</v>
      </c>
      <c r="AR17" s="45">
        <v>4</v>
      </c>
      <c r="AS17" s="46">
        <v>5</v>
      </c>
      <c r="AT17" s="40">
        <v>5</v>
      </c>
      <c r="AU17" s="41">
        <v>4</v>
      </c>
      <c r="AV17" s="41">
        <v>5</v>
      </c>
      <c r="AW17" s="42">
        <v>5</v>
      </c>
      <c r="AX17" s="40">
        <v>5</v>
      </c>
      <c r="AY17" s="41">
        <v>5</v>
      </c>
      <c r="AZ17" s="41">
        <v>5</v>
      </c>
      <c r="BA17" s="42">
        <v>5</v>
      </c>
      <c r="BB17" s="40"/>
      <c r="BC17" s="41"/>
      <c r="BD17" s="41"/>
      <c r="BE17" s="42"/>
      <c r="BF17" s="40"/>
      <c r="BG17" s="41"/>
      <c r="BH17" s="41"/>
      <c r="BI17" s="42"/>
      <c r="BJ17" s="40">
        <v>4</v>
      </c>
      <c r="BK17" s="41">
        <v>4</v>
      </c>
      <c r="BL17" s="41">
        <v>4</v>
      </c>
      <c r="BM17" s="42">
        <v>4</v>
      </c>
    </row>
    <row r="18" spans="1:65" ht="32.25" thickBot="1">
      <c r="A18" s="18" t="s">
        <v>52</v>
      </c>
      <c r="B18" s="40">
        <v>3</v>
      </c>
      <c r="C18" s="41">
        <v>3</v>
      </c>
      <c r="D18" s="41">
        <v>3</v>
      </c>
      <c r="E18" s="42">
        <v>3</v>
      </c>
      <c r="F18" s="40">
        <v>4</v>
      </c>
      <c r="G18" s="41">
        <v>4</v>
      </c>
      <c r="H18" s="41">
        <v>3</v>
      </c>
      <c r="I18" s="42">
        <v>3</v>
      </c>
      <c r="J18" s="40">
        <v>3</v>
      </c>
      <c r="K18" s="41">
        <v>3</v>
      </c>
      <c r="L18" s="41">
        <v>3</v>
      </c>
      <c r="M18" s="42">
        <v>4</v>
      </c>
      <c r="N18" s="40">
        <v>4</v>
      </c>
      <c r="O18" s="41">
        <v>4</v>
      </c>
      <c r="P18" s="41">
        <v>4</v>
      </c>
      <c r="Q18" s="42">
        <v>3</v>
      </c>
      <c r="R18" s="40">
        <v>4</v>
      </c>
      <c r="S18" s="41">
        <v>4</v>
      </c>
      <c r="T18" s="41">
        <v>4</v>
      </c>
      <c r="U18" s="42">
        <v>4</v>
      </c>
      <c r="V18" s="40">
        <v>3</v>
      </c>
      <c r="W18" s="41">
        <v>3</v>
      </c>
      <c r="X18" s="41">
        <v>4</v>
      </c>
      <c r="Y18" s="42">
        <v>4</v>
      </c>
      <c r="Z18" s="40">
        <v>4</v>
      </c>
      <c r="AA18" s="41">
        <v>4</v>
      </c>
      <c r="AB18" s="41">
        <v>4</v>
      </c>
      <c r="AC18" s="42">
        <v>4</v>
      </c>
      <c r="AD18" s="40">
        <v>4</v>
      </c>
      <c r="AE18" s="41">
        <v>4</v>
      </c>
      <c r="AF18" s="41">
        <v>4</v>
      </c>
      <c r="AG18" s="43">
        <v>4</v>
      </c>
      <c r="AH18" s="40">
        <v>4</v>
      </c>
      <c r="AI18" s="41">
        <v>4</v>
      </c>
      <c r="AJ18" s="41">
        <v>4</v>
      </c>
      <c r="AK18" s="42">
        <v>4</v>
      </c>
      <c r="AL18" s="40">
        <v>5</v>
      </c>
      <c r="AM18" s="41">
        <v>5</v>
      </c>
      <c r="AN18" s="41">
        <v>5</v>
      </c>
      <c r="AO18" s="43">
        <v>5</v>
      </c>
      <c r="AP18" s="44">
        <v>5</v>
      </c>
      <c r="AQ18" s="45">
        <v>5</v>
      </c>
      <c r="AR18" s="45">
        <v>5</v>
      </c>
      <c r="AS18" s="46">
        <v>5</v>
      </c>
      <c r="AT18" s="40">
        <v>4</v>
      </c>
      <c r="AU18" s="41">
        <v>5</v>
      </c>
      <c r="AV18" s="41">
        <v>5</v>
      </c>
      <c r="AW18" s="42">
        <v>5</v>
      </c>
      <c r="AX18" s="40">
        <v>5</v>
      </c>
      <c r="AY18" s="41">
        <v>5</v>
      </c>
      <c r="AZ18" s="41">
        <v>5</v>
      </c>
      <c r="BA18" s="42">
        <v>4</v>
      </c>
      <c r="BB18" s="40">
        <v>4</v>
      </c>
      <c r="BC18" s="41">
        <v>4</v>
      </c>
      <c r="BD18" s="41">
        <v>4</v>
      </c>
      <c r="BE18" s="42">
        <v>4</v>
      </c>
      <c r="BF18" s="40">
        <v>4</v>
      </c>
      <c r="BG18" s="41">
        <v>4</v>
      </c>
      <c r="BH18" s="41">
        <v>4</v>
      </c>
      <c r="BI18" s="42">
        <v>4</v>
      </c>
      <c r="BJ18" s="40">
        <v>5</v>
      </c>
      <c r="BK18" s="41">
        <v>5</v>
      </c>
      <c r="BL18" s="41">
        <v>5</v>
      </c>
      <c r="BM18" s="42">
        <v>5</v>
      </c>
    </row>
    <row r="19" spans="1:65" ht="32.25" thickBot="1">
      <c r="A19" s="18" t="s">
        <v>53</v>
      </c>
      <c r="B19" s="40">
        <v>3</v>
      </c>
      <c r="C19" s="41">
        <v>3</v>
      </c>
      <c r="D19" s="41">
        <v>3</v>
      </c>
      <c r="E19" s="42">
        <v>3</v>
      </c>
      <c r="F19" s="40">
        <v>3</v>
      </c>
      <c r="G19" s="41">
        <v>3</v>
      </c>
      <c r="H19" s="41">
        <v>3</v>
      </c>
      <c r="I19" s="42">
        <v>3</v>
      </c>
      <c r="J19" s="40">
        <v>3</v>
      </c>
      <c r="K19" s="41">
        <v>3</v>
      </c>
      <c r="L19" s="41">
        <v>3</v>
      </c>
      <c r="M19" s="42">
        <v>3</v>
      </c>
      <c r="N19" s="40">
        <v>3</v>
      </c>
      <c r="O19" s="41">
        <v>3</v>
      </c>
      <c r="P19" s="41">
        <v>3</v>
      </c>
      <c r="Q19" s="42">
        <v>3</v>
      </c>
      <c r="R19" s="40">
        <v>3</v>
      </c>
      <c r="S19" s="41">
        <v>3</v>
      </c>
      <c r="T19" s="41">
        <v>3</v>
      </c>
      <c r="U19" s="42">
        <v>3</v>
      </c>
      <c r="V19" s="40">
        <v>3</v>
      </c>
      <c r="W19" s="41">
        <v>3</v>
      </c>
      <c r="X19" s="41">
        <v>3</v>
      </c>
      <c r="Y19" s="42">
        <v>3</v>
      </c>
      <c r="Z19" s="40">
        <v>3</v>
      </c>
      <c r="AA19" s="41">
        <v>3</v>
      </c>
      <c r="AB19" s="41">
        <v>3</v>
      </c>
      <c r="AC19" s="42">
        <v>3</v>
      </c>
      <c r="AD19" s="40">
        <v>3</v>
      </c>
      <c r="AE19" s="41">
        <v>3</v>
      </c>
      <c r="AF19" s="41">
        <v>3</v>
      </c>
      <c r="AG19" s="43">
        <v>3</v>
      </c>
      <c r="AH19" s="40">
        <v>2</v>
      </c>
      <c r="AI19" s="41">
        <v>3</v>
      </c>
      <c r="AJ19" s="41">
        <v>3</v>
      </c>
      <c r="AK19" s="42">
        <v>3</v>
      </c>
      <c r="AL19" s="40">
        <v>3</v>
      </c>
      <c r="AM19" s="41">
        <v>3</v>
      </c>
      <c r="AN19" s="41">
        <v>3</v>
      </c>
      <c r="AO19" s="43">
        <v>3</v>
      </c>
      <c r="AP19" s="44">
        <v>4</v>
      </c>
      <c r="AQ19" s="45">
        <v>4</v>
      </c>
      <c r="AR19" s="45">
        <v>3</v>
      </c>
      <c r="AS19" s="46">
        <v>3</v>
      </c>
      <c r="AT19" s="40">
        <v>5</v>
      </c>
      <c r="AU19" s="41">
        <v>4</v>
      </c>
      <c r="AV19" s="41">
        <v>4</v>
      </c>
      <c r="AW19" s="42">
        <v>3</v>
      </c>
      <c r="AX19" s="40">
        <v>4</v>
      </c>
      <c r="AY19" s="41">
        <v>4</v>
      </c>
      <c r="AZ19" s="41">
        <v>5</v>
      </c>
      <c r="BA19" s="42">
        <v>4</v>
      </c>
      <c r="BB19" s="40"/>
      <c r="BC19" s="41"/>
      <c r="BD19" s="41"/>
      <c r="BE19" s="42"/>
      <c r="BF19" s="40"/>
      <c r="BG19" s="41"/>
      <c r="BH19" s="41"/>
      <c r="BI19" s="42"/>
      <c r="BJ19" s="40">
        <v>3</v>
      </c>
      <c r="BK19" s="41">
        <v>4</v>
      </c>
      <c r="BL19" s="41">
        <v>3</v>
      </c>
      <c r="BM19" s="42">
        <v>3</v>
      </c>
    </row>
    <row r="20" spans="1:65" ht="32.25" thickBot="1">
      <c r="A20" s="18" t="s">
        <v>54</v>
      </c>
      <c r="B20" s="40">
        <v>3</v>
      </c>
      <c r="C20" s="41">
        <v>3</v>
      </c>
      <c r="D20" s="41">
        <v>3</v>
      </c>
      <c r="E20" s="42">
        <v>3</v>
      </c>
      <c r="F20" s="40">
        <v>3</v>
      </c>
      <c r="G20" s="41">
        <v>3</v>
      </c>
      <c r="H20" s="41">
        <v>3</v>
      </c>
      <c r="I20" s="42">
        <v>3</v>
      </c>
      <c r="J20" s="40">
        <v>3</v>
      </c>
      <c r="K20" s="41">
        <v>3</v>
      </c>
      <c r="L20" s="41">
        <v>3</v>
      </c>
      <c r="M20" s="42">
        <v>3</v>
      </c>
      <c r="N20" s="40">
        <v>3</v>
      </c>
      <c r="O20" s="41">
        <v>3</v>
      </c>
      <c r="P20" s="41">
        <v>3</v>
      </c>
      <c r="Q20" s="42">
        <v>3</v>
      </c>
      <c r="R20" s="40">
        <v>3</v>
      </c>
      <c r="S20" s="41">
        <v>3</v>
      </c>
      <c r="T20" s="41">
        <v>3</v>
      </c>
      <c r="U20" s="42">
        <v>3</v>
      </c>
      <c r="V20" s="40">
        <v>3</v>
      </c>
      <c r="W20" s="41">
        <v>3</v>
      </c>
      <c r="X20" s="41">
        <v>3</v>
      </c>
      <c r="Y20" s="42">
        <v>3</v>
      </c>
      <c r="Z20" s="40">
        <v>3</v>
      </c>
      <c r="AA20" s="41">
        <v>3</v>
      </c>
      <c r="AB20" s="41">
        <v>3</v>
      </c>
      <c r="AC20" s="42">
        <v>3</v>
      </c>
      <c r="AD20" s="40">
        <v>3</v>
      </c>
      <c r="AE20" s="41">
        <v>3</v>
      </c>
      <c r="AF20" s="41">
        <v>3</v>
      </c>
      <c r="AG20" s="43">
        <v>3</v>
      </c>
      <c r="AH20" s="40">
        <v>3</v>
      </c>
      <c r="AI20" s="41">
        <v>3</v>
      </c>
      <c r="AJ20" s="41">
        <v>3</v>
      </c>
      <c r="AK20" s="42">
        <v>3</v>
      </c>
      <c r="AL20" s="40">
        <v>3</v>
      </c>
      <c r="AM20" s="41">
        <v>3</v>
      </c>
      <c r="AN20" s="41">
        <v>3</v>
      </c>
      <c r="AO20" s="43">
        <v>3</v>
      </c>
      <c r="AP20" s="44">
        <v>4</v>
      </c>
      <c r="AQ20" s="45">
        <v>5</v>
      </c>
      <c r="AR20" s="45">
        <v>5</v>
      </c>
      <c r="AS20" s="46">
        <v>4</v>
      </c>
      <c r="AT20" s="40">
        <v>3</v>
      </c>
      <c r="AU20" s="41">
        <v>3</v>
      </c>
      <c r="AV20" s="41">
        <v>3</v>
      </c>
      <c r="AW20" s="42">
        <v>3</v>
      </c>
      <c r="AX20" s="40">
        <v>5</v>
      </c>
      <c r="AY20" s="41">
        <v>5</v>
      </c>
      <c r="AZ20" s="41">
        <v>5</v>
      </c>
      <c r="BA20" s="42">
        <v>4</v>
      </c>
      <c r="BB20" s="40"/>
      <c r="BC20" s="41"/>
      <c r="BD20" s="41"/>
      <c r="BE20" s="42"/>
      <c r="BF20" s="40"/>
      <c r="BG20" s="41"/>
      <c r="BH20" s="41"/>
      <c r="BI20" s="42"/>
      <c r="BJ20" s="40">
        <v>3</v>
      </c>
      <c r="BK20" s="41">
        <v>4</v>
      </c>
      <c r="BL20" s="41">
        <v>3</v>
      </c>
      <c r="BM20" s="42">
        <v>3</v>
      </c>
    </row>
    <row r="21" spans="1:65" ht="32.25" thickBot="1">
      <c r="A21" s="18" t="s">
        <v>55</v>
      </c>
      <c r="B21" s="40">
        <v>3</v>
      </c>
      <c r="C21" s="41">
        <v>3</v>
      </c>
      <c r="D21" s="41">
        <v>3</v>
      </c>
      <c r="E21" s="42">
        <v>3</v>
      </c>
      <c r="F21" s="40">
        <v>3</v>
      </c>
      <c r="G21" s="41">
        <v>4</v>
      </c>
      <c r="H21" s="41">
        <v>3</v>
      </c>
      <c r="I21" s="42">
        <v>3</v>
      </c>
      <c r="J21" s="40">
        <v>3</v>
      </c>
      <c r="K21" s="41">
        <v>3</v>
      </c>
      <c r="L21" s="41">
        <v>4</v>
      </c>
      <c r="M21" s="42">
        <v>4</v>
      </c>
      <c r="N21" s="40">
        <v>3</v>
      </c>
      <c r="O21" s="41">
        <v>3</v>
      </c>
      <c r="P21" s="41">
        <v>3</v>
      </c>
      <c r="Q21" s="42">
        <v>3</v>
      </c>
      <c r="R21" s="40">
        <v>3</v>
      </c>
      <c r="S21" s="41">
        <v>3</v>
      </c>
      <c r="T21" s="41">
        <v>3</v>
      </c>
      <c r="U21" s="42">
        <v>3</v>
      </c>
      <c r="V21" s="40">
        <v>3</v>
      </c>
      <c r="W21" s="41">
        <v>3</v>
      </c>
      <c r="X21" s="41">
        <v>3</v>
      </c>
      <c r="Y21" s="42">
        <v>3</v>
      </c>
      <c r="Z21" s="40">
        <v>3</v>
      </c>
      <c r="AA21" s="41">
        <v>3</v>
      </c>
      <c r="AB21" s="41">
        <v>3</v>
      </c>
      <c r="AC21" s="42">
        <v>4</v>
      </c>
      <c r="AD21" s="40">
        <v>3</v>
      </c>
      <c r="AE21" s="41">
        <v>4</v>
      </c>
      <c r="AF21" s="41">
        <v>4</v>
      </c>
      <c r="AG21" s="43">
        <v>3</v>
      </c>
      <c r="AH21" s="40">
        <v>3</v>
      </c>
      <c r="AI21" s="41">
        <v>4</v>
      </c>
      <c r="AJ21" s="41">
        <v>4</v>
      </c>
      <c r="AK21" s="42">
        <v>4</v>
      </c>
      <c r="AL21" s="40">
        <v>3</v>
      </c>
      <c r="AM21" s="41">
        <v>3</v>
      </c>
      <c r="AN21" s="41">
        <v>3</v>
      </c>
      <c r="AO21" s="43">
        <v>3</v>
      </c>
      <c r="AP21" s="44">
        <v>4</v>
      </c>
      <c r="AQ21" s="45">
        <v>3</v>
      </c>
      <c r="AR21" s="45">
        <v>3</v>
      </c>
      <c r="AS21" s="46">
        <v>3</v>
      </c>
      <c r="AT21" s="40">
        <v>4</v>
      </c>
      <c r="AU21" s="41">
        <v>3</v>
      </c>
      <c r="AV21" s="41">
        <v>4</v>
      </c>
      <c r="AW21" s="42">
        <v>3</v>
      </c>
      <c r="AX21" s="40">
        <v>4</v>
      </c>
      <c r="AY21" s="41">
        <v>4</v>
      </c>
      <c r="AZ21" s="41">
        <v>5</v>
      </c>
      <c r="BA21" s="42">
        <v>4</v>
      </c>
      <c r="BB21" s="40"/>
      <c r="BC21" s="41"/>
      <c r="BD21" s="41"/>
      <c r="BE21" s="42"/>
      <c r="BF21" s="40"/>
      <c r="BG21" s="41"/>
      <c r="BH21" s="41"/>
      <c r="BI21" s="42"/>
      <c r="BJ21" s="40">
        <v>3</v>
      </c>
      <c r="BK21" s="41">
        <v>3</v>
      </c>
      <c r="BL21" s="41">
        <v>3</v>
      </c>
      <c r="BM21" s="42">
        <v>3</v>
      </c>
    </row>
    <row r="22" spans="1:65" ht="32.25" thickBot="1">
      <c r="A22" s="18" t="s">
        <v>56</v>
      </c>
      <c r="B22" s="40">
        <v>5</v>
      </c>
      <c r="C22" s="41">
        <v>5</v>
      </c>
      <c r="D22" s="41">
        <v>4</v>
      </c>
      <c r="E22" s="42">
        <v>5</v>
      </c>
      <c r="F22" s="40">
        <v>5</v>
      </c>
      <c r="G22" s="41">
        <v>5</v>
      </c>
      <c r="H22" s="41">
        <v>5</v>
      </c>
      <c r="I22" s="42">
        <v>5</v>
      </c>
      <c r="J22" s="40">
        <v>5</v>
      </c>
      <c r="K22" s="41">
        <v>5</v>
      </c>
      <c r="L22" s="41">
        <v>5</v>
      </c>
      <c r="M22" s="42">
        <v>5</v>
      </c>
      <c r="N22" s="40">
        <v>5</v>
      </c>
      <c r="O22" s="41">
        <v>5</v>
      </c>
      <c r="P22" s="41">
        <v>5</v>
      </c>
      <c r="Q22" s="42">
        <v>5</v>
      </c>
      <c r="R22" s="40">
        <v>5</v>
      </c>
      <c r="S22" s="41">
        <v>5</v>
      </c>
      <c r="T22" s="41">
        <v>5</v>
      </c>
      <c r="U22" s="42">
        <v>5</v>
      </c>
      <c r="V22" s="40">
        <v>5</v>
      </c>
      <c r="W22" s="41">
        <v>5</v>
      </c>
      <c r="X22" s="41">
        <v>5</v>
      </c>
      <c r="Y22" s="42">
        <v>5</v>
      </c>
      <c r="Z22" s="40">
        <v>5</v>
      </c>
      <c r="AA22" s="41">
        <v>5</v>
      </c>
      <c r="AB22" s="41">
        <v>5</v>
      </c>
      <c r="AC22" s="42">
        <v>5</v>
      </c>
      <c r="AD22" s="40">
        <v>5</v>
      </c>
      <c r="AE22" s="41">
        <v>5</v>
      </c>
      <c r="AF22" s="41">
        <v>5</v>
      </c>
      <c r="AG22" s="43">
        <v>5</v>
      </c>
      <c r="AH22" s="40">
        <v>5</v>
      </c>
      <c r="AI22" s="41">
        <v>5</v>
      </c>
      <c r="AJ22" s="41">
        <v>5</v>
      </c>
      <c r="AK22" s="42">
        <v>4</v>
      </c>
      <c r="AL22" s="40">
        <v>5</v>
      </c>
      <c r="AM22" s="41">
        <v>5</v>
      </c>
      <c r="AN22" s="41">
        <v>5</v>
      </c>
      <c r="AO22" s="43">
        <v>5</v>
      </c>
      <c r="AP22" s="44">
        <v>5</v>
      </c>
      <c r="AQ22" s="45">
        <v>5</v>
      </c>
      <c r="AR22" s="45">
        <v>5</v>
      </c>
      <c r="AS22" s="46">
        <v>5</v>
      </c>
      <c r="AT22" s="40">
        <v>5</v>
      </c>
      <c r="AU22" s="41">
        <v>5</v>
      </c>
      <c r="AV22" s="41">
        <v>5</v>
      </c>
      <c r="AW22" s="42">
        <v>5</v>
      </c>
      <c r="AX22" s="40">
        <v>5</v>
      </c>
      <c r="AY22" s="41">
        <v>5</v>
      </c>
      <c r="AZ22" s="41">
        <v>5</v>
      </c>
      <c r="BA22" s="42">
        <v>5</v>
      </c>
      <c r="BB22" s="40"/>
      <c r="BC22" s="41"/>
      <c r="BD22" s="41"/>
      <c r="BE22" s="42"/>
      <c r="BF22" s="40"/>
      <c r="BG22" s="41"/>
      <c r="BH22" s="41"/>
      <c r="BI22" s="42"/>
      <c r="BJ22" s="40">
        <v>5</v>
      </c>
      <c r="BK22" s="41">
        <v>5</v>
      </c>
      <c r="BL22" s="41">
        <v>5</v>
      </c>
      <c r="BM22" s="42">
        <v>5</v>
      </c>
    </row>
    <row r="23" spans="1:65" ht="32.25" thickBot="1">
      <c r="A23" s="18" t="s">
        <v>57</v>
      </c>
      <c r="B23" s="40">
        <v>4</v>
      </c>
      <c r="C23" s="41">
        <v>5</v>
      </c>
      <c r="D23" s="41">
        <v>5</v>
      </c>
      <c r="E23" s="42">
        <v>5</v>
      </c>
      <c r="F23" s="40">
        <v>5</v>
      </c>
      <c r="G23" s="41">
        <v>5</v>
      </c>
      <c r="H23" s="41">
        <v>5</v>
      </c>
      <c r="I23" s="42">
        <v>5</v>
      </c>
      <c r="J23" s="40">
        <v>5</v>
      </c>
      <c r="K23" s="41">
        <v>5</v>
      </c>
      <c r="L23" s="41">
        <v>5</v>
      </c>
      <c r="M23" s="42">
        <v>5</v>
      </c>
      <c r="N23" s="40">
        <v>5</v>
      </c>
      <c r="O23" s="41">
        <v>5</v>
      </c>
      <c r="P23" s="41">
        <v>5</v>
      </c>
      <c r="Q23" s="42">
        <v>5</v>
      </c>
      <c r="R23" s="40">
        <v>4</v>
      </c>
      <c r="S23" s="41">
        <v>4</v>
      </c>
      <c r="T23" s="41">
        <v>5</v>
      </c>
      <c r="U23" s="42">
        <v>5</v>
      </c>
      <c r="V23" s="40">
        <v>5</v>
      </c>
      <c r="W23" s="41">
        <v>5</v>
      </c>
      <c r="X23" s="41">
        <v>5</v>
      </c>
      <c r="Y23" s="42">
        <v>5</v>
      </c>
      <c r="Z23" s="40">
        <v>5</v>
      </c>
      <c r="AA23" s="41">
        <v>5</v>
      </c>
      <c r="AB23" s="41">
        <v>5</v>
      </c>
      <c r="AC23" s="42">
        <v>5</v>
      </c>
      <c r="AD23" s="40">
        <v>5</v>
      </c>
      <c r="AE23" s="41">
        <v>5</v>
      </c>
      <c r="AF23" s="41">
        <v>5</v>
      </c>
      <c r="AG23" s="43">
        <v>5</v>
      </c>
      <c r="AH23" s="40">
        <v>5</v>
      </c>
      <c r="AI23" s="41">
        <v>5</v>
      </c>
      <c r="AJ23" s="41">
        <v>4</v>
      </c>
      <c r="AK23" s="42">
        <v>4</v>
      </c>
      <c r="AL23" s="40">
        <v>5</v>
      </c>
      <c r="AM23" s="41">
        <v>5</v>
      </c>
      <c r="AN23" s="41">
        <v>5</v>
      </c>
      <c r="AO23" s="43">
        <v>5</v>
      </c>
      <c r="AP23" s="44">
        <v>5</v>
      </c>
      <c r="AQ23" s="45">
        <v>5</v>
      </c>
      <c r="AR23" s="45">
        <v>5</v>
      </c>
      <c r="AS23" s="46">
        <v>5</v>
      </c>
      <c r="AT23" s="40">
        <v>5</v>
      </c>
      <c r="AU23" s="41">
        <v>5</v>
      </c>
      <c r="AV23" s="41">
        <v>5</v>
      </c>
      <c r="AW23" s="42">
        <v>5</v>
      </c>
      <c r="AX23" s="40">
        <v>5</v>
      </c>
      <c r="AY23" s="41">
        <v>5</v>
      </c>
      <c r="AZ23" s="41">
        <v>5</v>
      </c>
      <c r="BA23" s="42">
        <v>5</v>
      </c>
      <c r="BB23" s="40">
        <v>4</v>
      </c>
      <c r="BC23" s="41">
        <v>4</v>
      </c>
      <c r="BD23" s="41">
        <v>5</v>
      </c>
      <c r="BE23" s="42">
        <v>5</v>
      </c>
      <c r="BF23" s="40">
        <v>4</v>
      </c>
      <c r="BG23" s="41">
        <v>4</v>
      </c>
      <c r="BH23" s="41">
        <v>5</v>
      </c>
      <c r="BI23" s="42">
        <v>5</v>
      </c>
      <c r="BJ23" s="40">
        <v>5</v>
      </c>
      <c r="BK23" s="41">
        <v>5</v>
      </c>
      <c r="BL23" s="41">
        <v>5</v>
      </c>
      <c r="BM23" s="42">
        <v>5</v>
      </c>
    </row>
    <row r="24" spans="1:65" ht="32.25" thickBot="1">
      <c r="A24" s="18" t="s">
        <v>58</v>
      </c>
      <c r="B24" s="40">
        <v>3</v>
      </c>
      <c r="C24" s="41">
        <v>3</v>
      </c>
      <c r="D24" s="41">
        <v>3</v>
      </c>
      <c r="E24" s="42">
        <v>3</v>
      </c>
      <c r="F24" s="40">
        <v>3</v>
      </c>
      <c r="G24" s="41">
        <v>3</v>
      </c>
      <c r="H24" s="41">
        <v>3</v>
      </c>
      <c r="I24" s="42">
        <v>3</v>
      </c>
      <c r="J24" s="40">
        <v>3</v>
      </c>
      <c r="K24" s="41">
        <v>3</v>
      </c>
      <c r="L24" s="41">
        <v>3</v>
      </c>
      <c r="M24" s="42">
        <v>3</v>
      </c>
      <c r="N24" s="40">
        <v>3</v>
      </c>
      <c r="O24" s="41">
        <v>3</v>
      </c>
      <c r="P24" s="41">
        <v>3</v>
      </c>
      <c r="Q24" s="42">
        <v>3</v>
      </c>
      <c r="R24" s="40">
        <v>2</v>
      </c>
      <c r="S24" s="41">
        <v>3</v>
      </c>
      <c r="T24" s="41">
        <v>3</v>
      </c>
      <c r="U24" s="42">
        <v>3</v>
      </c>
      <c r="V24" s="40">
        <v>3</v>
      </c>
      <c r="W24" s="41">
        <v>3</v>
      </c>
      <c r="X24" s="41">
        <v>3</v>
      </c>
      <c r="Y24" s="42">
        <v>3</v>
      </c>
      <c r="Z24" s="40">
        <v>3</v>
      </c>
      <c r="AA24" s="41">
        <v>3</v>
      </c>
      <c r="AB24" s="41">
        <v>3</v>
      </c>
      <c r="AC24" s="42">
        <v>3</v>
      </c>
      <c r="AD24" s="40">
        <v>3</v>
      </c>
      <c r="AE24" s="41">
        <v>3</v>
      </c>
      <c r="AF24" s="41">
        <v>3</v>
      </c>
      <c r="AG24" s="43">
        <v>3</v>
      </c>
      <c r="AH24" s="40">
        <v>3</v>
      </c>
      <c r="AI24" s="41">
        <v>3</v>
      </c>
      <c r="AJ24" s="41">
        <v>3</v>
      </c>
      <c r="AK24" s="42">
        <v>3</v>
      </c>
      <c r="AL24" s="40">
        <v>3</v>
      </c>
      <c r="AM24" s="41">
        <v>3</v>
      </c>
      <c r="AN24" s="41">
        <v>3</v>
      </c>
      <c r="AO24" s="43">
        <v>3</v>
      </c>
      <c r="AP24" s="44">
        <v>3</v>
      </c>
      <c r="AQ24" s="45">
        <v>3</v>
      </c>
      <c r="AR24" s="45">
        <v>3</v>
      </c>
      <c r="AS24" s="46">
        <v>3</v>
      </c>
      <c r="AT24" s="40">
        <v>4</v>
      </c>
      <c r="AU24" s="41">
        <v>3</v>
      </c>
      <c r="AV24" s="41">
        <v>3</v>
      </c>
      <c r="AW24" s="42">
        <v>3</v>
      </c>
      <c r="AX24" s="40">
        <v>3</v>
      </c>
      <c r="AY24" s="41">
        <v>3</v>
      </c>
      <c r="AZ24" s="41">
        <v>4</v>
      </c>
      <c r="BA24" s="42">
        <v>3</v>
      </c>
      <c r="BB24" s="40"/>
      <c r="BC24" s="41"/>
      <c r="BD24" s="41"/>
      <c r="BE24" s="42"/>
      <c r="BF24" s="40"/>
      <c r="BG24" s="41"/>
      <c r="BH24" s="41"/>
      <c r="BI24" s="42"/>
      <c r="BJ24" s="40">
        <v>3</v>
      </c>
      <c r="BK24" s="41">
        <v>3</v>
      </c>
      <c r="BL24" s="41">
        <v>3</v>
      </c>
      <c r="BM24" s="42">
        <v>3</v>
      </c>
    </row>
    <row r="25" spans="1:65" ht="32.25" thickBot="1">
      <c r="A25" s="18" t="s">
        <v>59</v>
      </c>
      <c r="B25" s="40">
        <v>3</v>
      </c>
      <c r="C25" s="41">
        <v>3</v>
      </c>
      <c r="D25" s="41">
        <v>3</v>
      </c>
      <c r="E25" s="42">
        <v>3</v>
      </c>
      <c r="F25" s="40">
        <v>3</v>
      </c>
      <c r="G25" s="41">
        <v>3</v>
      </c>
      <c r="H25" s="41">
        <v>3</v>
      </c>
      <c r="I25" s="42">
        <v>3</v>
      </c>
      <c r="J25" s="40">
        <v>3</v>
      </c>
      <c r="K25" s="41">
        <v>3</v>
      </c>
      <c r="L25" s="41">
        <v>4</v>
      </c>
      <c r="M25" s="42">
        <v>3</v>
      </c>
      <c r="N25" s="40">
        <v>3</v>
      </c>
      <c r="O25" s="41">
        <v>3</v>
      </c>
      <c r="P25" s="41">
        <v>3</v>
      </c>
      <c r="Q25" s="42">
        <v>3</v>
      </c>
      <c r="R25" s="40">
        <v>3</v>
      </c>
      <c r="S25" s="41">
        <v>3</v>
      </c>
      <c r="T25" s="41">
        <v>3</v>
      </c>
      <c r="U25" s="42">
        <v>3</v>
      </c>
      <c r="V25" s="40">
        <f>'[1] 1 четверть   '!H9</f>
        <v>3</v>
      </c>
      <c r="W25" s="41">
        <f>'[1] 2 четверть   '!H9</f>
        <v>3</v>
      </c>
      <c r="X25" s="41">
        <v>3</v>
      </c>
      <c r="Y25" s="42">
        <v>3</v>
      </c>
      <c r="Z25" s="40">
        <v>3</v>
      </c>
      <c r="AA25" s="41">
        <v>3</v>
      </c>
      <c r="AB25" s="41">
        <v>3</v>
      </c>
      <c r="AC25" s="42">
        <v>3</v>
      </c>
      <c r="AD25" s="40">
        <v>3</v>
      </c>
      <c r="AE25" s="41">
        <v>3</v>
      </c>
      <c r="AF25" s="41">
        <v>3</v>
      </c>
      <c r="AG25" s="43">
        <v>4</v>
      </c>
      <c r="AH25" s="40">
        <v>3</v>
      </c>
      <c r="AI25" s="41">
        <v>3</v>
      </c>
      <c r="AJ25" s="41">
        <v>3</v>
      </c>
      <c r="AK25" s="42">
        <v>3</v>
      </c>
      <c r="AL25" s="40">
        <f>'[1] 1 четверть   '!L9</f>
        <v>3</v>
      </c>
      <c r="AM25" s="41">
        <v>4</v>
      </c>
      <c r="AN25" s="41">
        <v>4</v>
      </c>
      <c r="AO25" s="43">
        <v>3</v>
      </c>
      <c r="AP25" s="44">
        <v>3</v>
      </c>
      <c r="AQ25" s="45">
        <v>4</v>
      </c>
      <c r="AR25" s="45">
        <v>3</v>
      </c>
      <c r="AS25" s="46">
        <v>3</v>
      </c>
      <c r="AT25" s="40">
        <v>5</v>
      </c>
      <c r="AU25" s="41">
        <v>4</v>
      </c>
      <c r="AV25" s="41">
        <v>5</v>
      </c>
      <c r="AW25" s="42">
        <v>4</v>
      </c>
      <c r="AX25" s="40">
        <v>5</v>
      </c>
      <c r="AY25" s="41">
        <v>5</v>
      </c>
      <c r="AZ25" s="41">
        <v>5</v>
      </c>
      <c r="BA25" s="42">
        <v>4</v>
      </c>
      <c r="BB25" s="40"/>
      <c r="BC25" s="41"/>
      <c r="BD25" s="41"/>
      <c r="BE25" s="42"/>
      <c r="BF25" s="40"/>
      <c r="BG25" s="41"/>
      <c r="BH25" s="41"/>
      <c r="BI25" s="42"/>
      <c r="BJ25" s="40">
        <v>3</v>
      </c>
      <c r="BK25" s="41">
        <v>5</v>
      </c>
      <c r="BL25" s="41">
        <v>5</v>
      </c>
      <c r="BM25" s="42">
        <v>4</v>
      </c>
    </row>
    <row r="26" spans="1:65" ht="32.25" thickBot="1">
      <c r="A26" s="18" t="s">
        <v>60</v>
      </c>
      <c r="B26" s="40">
        <v>4</v>
      </c>
      <c r="C26" s="41">
        <v>4</v>
      </c>
      <c r="D26" s="41">
        <v>4</v>
      </c>
      <c r="E26" s="42">
        <v>4</v>
      </c>
      <c r="F26" s="40">
        <v>4</v>
      </c>
      <c r="G26" s="41">
        <v>4</v>
      </c>
      <c r="H26" s="41">
        <v>4</v>
      </c>
      <c r="I26" s="42">
        <v>4</v>
      </c>
      <c r="J26" s="40">
        <v>5</v>
      </c>
      <c r="K26" s="41">
        <v>5</v>
      </c>
      <c r="L26" s="41">
        <v>5</v>
      </c>
      <c r="M26" s="42">
        <v>4</v>
      </c>
      <c r="N26" s="40">
        <v>5</v>
      </c>
      <c r="O26" s="41">
        <v>5</v>
      </c>
      <c r="P26" s="41">
        <v>5</v>
      </c>
      <c r="Q26" s="42">
        <v>4</v>
      </c>
      <c r="R26" s="40">
        <v>4</v>
      </c>
      <c r="S26" s="41">
        <v>4</v>
      </c>
      <c r="T26" s="41">
        <v>4</v>
      </c>
      <c r="U26" s="42">
        <v>4</v>
      </c>
      <c r="V26" s="40">
        <v>5</v>
      </c>
      <c r="W26" s="41">
        <v>4</v>
      </c>
      <c r="X26" s="41">
        <v>4</v>
      </c>
      <c r="Y26" s="42">
        <v>4</v>
      </c>
      <c r="Z26" s="40">
        <v>5</v>
      </c>
      <c r="AA26" s="41">
        <v>5</v>
      </c>
      <c r="AB26" s="41">
        <v>4</v>
      </c>
      <c r="AC26" s="42">
        <v>5</v>
      </c>
      <c r="AD26" s="40">
        <v>4</v>
      </c>
      <c r="AE26" s="41">
        <v>4</v>
      </c>
      <c r="AF26" s="41">
        <v>4</v>
      </c>
      <c r="AG26" s="43">
        <v>4</v>
      </c>
      <c r="AH26" s="40">
        <v>3</v>
      </c>
      <c r="AI26" s="41">
        <v>4</v>
      </c>
      <c r="AJ26" s="41">
        <v>4</v>
      </c>
      <c r="AK26" s="42">
        <v>4</v>
      </c>
      <c r="AL26" s="40">
        <v>5</v>
      </c>
      <c r="AM26" s="41">
        <v>5</v>
      </c>
      <c r="AN26" s="41">
        <v>4</v>
      </c>
      <c r="AO26" s="43">
        <v>4</v>
      </c>
      <c r="AP26" s="44">
        <v>5</v>
      </c>
      <c r="AQ26" s="45">
        <v>5</v>
      </c>
      <c r="AR26" s="45">
        <v>5</v>
      </c>
      <c r="AS26" s="46">
        <v>5</v>
      </c>
      <c r="AT26" s="40">
        <v>4</v>
      </c>
      <c r="AU26" s="41">
        <v>4</v>
      </c>
      <c r="AV26" s="41">
        <v>5</v>
      </c>
      <c r="AW26" s="42">
        <v>5</v>
      </c>
      <c r="AX26" s="40">
        <v>5</v>
      </c>
      <c r="AY26" s="41">
        <v>5</v>
      </c>
      <c r="AZ26" s="41">
        <v>5</v>
      </c>
      <c r="BA26" s="42">
        <v>5</v>
      </c>
      <c r="BB26" s="40"/>
      <c r="BC26" s="41"/>
      <c r="BD26" s="41"/>
      <c r="BE26" s="42"/>
      <c r="BF26" s="40"/>
      <c r="BG26" s="41"/>
      <c r="BH26" s="41"/>
      <c r="BI26" s="42"/>
      <c r="BJ26" s="40">
        <v>4</v>
      </c>
      <c r="BK26" s="41">
        <v>4</v>
      </c>
      <c r="BL26" s="41">
        <v>4</v>
      </c>
      <c r="BM26" s="42">
        <v>4</v>
      </c>
    </row>
    <row r="27" spans="1:65" ht="32.25" thickBot="1">
      <c r="A27" s="18" t="s">
        <v>61</v>
      </c>
      <c r="B27" s="40">
        <v>3</v>
      </c>
      <c r="C27" s="41">
        <v>3</v>
      </c>
      <c r="D27" s="41">
        <v>3</v>
      </c>
      <c r="E27" s="42">
        <v>3</v>
      </c>
      <c r="F27" s="40">
        <v>3</v>
      </c>
      <c r="G27" s="41">
        <v>3</v>
      </c>
      <c r="H27" s="41">
        <v>4</v>
      </c>
      <c r="I27" s="42">
        <v>4</v>
      </c>
      <c r="J27" s="40">
        <v>3</v>
      </c>
      <c r="K27" s="41">
        <v>3</v>
      </c>
      <c r="L27" s="41">
        <v>4</v>
      </c>
      <c r="M27" s="42">
        <v>4</v>
      </c>
      <c r="N27" s="40">
        <v>4</v>
      </c>
      <c r="O27" s="41">
        <v>4</v>
      </c>
      <c r="P27" s="41">
        <v>4</v>
      </c>
      <c r="Q27" s="42">
        <v>3</v>
      </c>
      <c r="R27" s="40">
        <v>4</v>
      </c>
      <c r="S27" s="41">
        <v>4</v>
      </c>
      <c r="T27" s="41">
        <v>4</v>
      </c>
      <c r="U27" s="42">
        <v>4</v>
      </c>
      <c r="V27" s="40">
        <v>3</v>
      </c>
      <c r="W27" s="41">
        <v>4</v>
      </c>
      <c r="X27" s="41">
        <v>3</v>
      </c>
      <c r="Y27" s="42">
        <v>3</v>
      </c>
      <c r="Z27" s="40">
        <v>3</v>
      </c>
      <c r="AA27" s="41">
        <v>4</v>
      </c>
      <c r="AB27" s="41">
        <v>3</v>
      </c>
      <c r="AC27" s="42">
        <v>3</v>
      </c>
      <c r="AD27" s="40">
        <v>4</v>
      </c>
      <c r="AE27" s="41">
        <v>4</v>
      </c>
      <c r="AF27" s="41">
        <v>4</v>
      </c>
      <c r="AG27" s="43">
        <v>4</v>
      </c>
      <c r="AH27" s="40">
        <v>4</v>
      </c>
      <c r="AI27" s="41">
        <v>4</v>
      </c>
      <c r="AJ27" s="41">
        <v>3</v>
      </c>
      <c r="AK27" s="42">
        <v>4</v>
      </c>
      <c r="AL27" s="40">
        <v>5</v>
      </c>
      <c r="AM27" s="41">
        <v>4</v>
      </c>
      <c r="AN27" s="41">
        <v>4</v>
      </c>
      <c r="AO27" s="43">
        <v>4</v>
      </c>
      <c r="AP27" s="44">
        <v>4</v>
      </c>
      <c r="AQ27" s="45">
        <v>4</v>
      </c>
      <c r="AR27" s="45">
        <v>3</v>
      </c>
      <c r="AS27" s="46">
        <v>4</v>
      </c>
      <c r="AT27" s="40">
        <v>5</v>
      </c>
      <c r="AU27" s="41">
        <v>4</v>
      </c>
      <c r="AV27" s="41">
        <v>5</v>
      </c>
      <c r="AW27" s="42">
        <v>5</v>
      </c>
      <c r="AX27" s="40">
        <v>5</v>
      </c>
      <c r="AY27" s="41">
        <v>5</v>
      </c>
      <c r="AZ27" s="41">
        <v>5</v>
      </c>
      <c r="BA27" s="42">
        <v>5</v>
      </c>
      <c r="BB27" s="40"/>
      <c r="BC27" s="41"/>
      <c r="BD27" s="41"/>
      <c r="BE27" s="42"/>
      <c r="BF27" s="40"/>
      <c r="BG27" s="41"/>
      <c r="BH27" s="41"/>
      <c r="BI27" s="42"/>
      <c r="BJ27" s="40">
        <v>5</v>
      </c>
      <c r="BK27" s="41">
        <v>3</v>
      </c>
      <c r="BL27" s="41">
        <v>4</v>
      </c>
      <c r="BM27" s="42">
        <v>4</v>
      </c>
    </row>
    <row r="28" spans="1:65">
      <c r="A28" s="47"/>
    </row>
    <row r="29" spans="1:65" ht="18.75">
      <c r="A29" s="48" t="s">
        <v>18</v>
      </c>
      <c r="B29" s="49">
        <f t="shared" ref="B29:AG29" si="0">AVERAGEIF(B3:B27,"&gt;0")</f>
        <v>3.6</v>
      </c>
      <c r="C29" s="49">
        <f t="shared" si="0"/>
        <v>3.68</v>
      </c>
      <c r="D29" s="49">
        <f t="shared" si="0"/>
        <v>3.6</v>
      </c>
      <c r="E29" s="49">
        <f t="shared" si="0"/>
        <v>3.6666666666666665</v>
      </c>
      <c r="F29" s="49">
        <f t="shared" si="0"/>
        <v>3.72</v>
      </c>
      <c r="G29" s="49">
        <f t="shared" si="0"/>
        <v>3.84</v>
      </c>
      <c r="H29" s="49">
        <f t="shared" si="0"/>
        <v>3.72</v>
      </c>
      <c r="I29" s="49">
        <f t="shared" si="0"/>
        <v>3.7916666666666665</v>
      </c>
      <c r="J29" s="49">
        <f t="shared" si="0"/>
        <v>3.72</v>
      </c>
      <c r="K29" s="49">
        <f t="shared" si="0"/>
        <v>3.8</v>
      </c>
      <c r="L29" s="49">
        <f t="shared" si="0"/>
        <v>3.88</v>
      </c>
      <c r="M29" s="49">
        <f t="shared" si="0"/>
        <v>3.8333333333333335</v>
      </c>
      <c r="N29" s="49">
        <f t="shared" si="0"/>
        <v>4.04</v>
      </c>
      <c r="O29" s="49">
        <f t="shared" si="0"/>
        <v>3.84</v>
      </c>
      <c r="P29" s="49">
        <f t="shared" si="0"/>
        <v>3.68</v>
      </c>
      <c r="Q29" s="49">
        <f t="shared" si="0"/>
        <v>3.6666666666666665</v>
      </c>
      <c r="R29" s="49">
        <f t="shared" si="0"/>
        <v>3.6</v>
      </c>
      <c r="S29" s="49">
        <f t="shared" si="0"/>
        <v>3.68</v>
      </c>
      <c r="T29" s="49">
        <f t="shared" si="0"/>
        <v>3.64</v>
      </c>
      <c r="U29" s="49">
        <f t="shared" si="0"/>
        <v>3.6666666666666665</v>
      </c>
      <c r="V29" s="49">
        <f t="shared" si="0"/>
        <v>3.84</v>
      </c>
      <c r="W29" s="49">
        <f t="shared" si="0"/>
        <v>3.84</v>
      </c>
      <c r="X29" s="49">
        <f t="shared" si="0"/>
        <v>3.88</v>
      </c>
      <c r="Y29" s="49">
        <f t="shared" si="0"/>
        <v>3.875</v>
      </c>
      <c r="Z29" s="49">
        <f t="shared" si="0"/>
        <v>3.96</v>
      </c>
      <c r="AA29" s="49">
        <f t="shared" si="0"/>
        <v>4.04</v>
      </c>
      <c r="AB29" s="49">
        <f t="shared" si="0"/>
        <v>4</v>
      </c>
      <c r="AC29" s="49">
        <f t="shared" si="0"/>
        <v>4.125</v>
      </c>
      <c r="AD29" s="49">
        <f t="shared" si="0"/>
        <v>3.88</v>
      </c>
      <c r="AE29" s="49">
        <f t="shared" si="0"/>
        <v>3.88</v>
      </c>
      <c r="AF29" s="49">
        <f t="shared" si="0"/>
        <v>3.84</v>
      </c>
      <c r="AG29" s="49">
        <f t="shared" si="0"/>
        <v>3.9166666666666665</v>
      </c>
      <c r="AH29" s="49">
        <f t="shared" ref="AH29:BM29" si="1">AVERAGEIF(AH3:AH27,"&gt;0")</f>
        <v>3.68</v>
      </c>
      <c r="AI29" s="49">
        <f t="shared" si="1"/>
        <v>3.76</v>
      </c>
      <c r="AJ29" s="49">
        <f t="shared" si="1"/>
        <v>3.76</v>
      </c>
      <c r="AK29" s="49">
        <f t="shared" si="1"/>
        <v>3.7083333333333335</v>
      </c>
      <c r="AL29" s="49">
        <f t="shared" si="1"/>
        <v>4.08</v>
      </c>
      <c r="AM29" s="49">
        <f t="shared" si="1"/>
        <v>4.04</v>
      </c>
      <c r="AN29" s="49">
        <f t="shared" si="1"/>
        <v>4.12</v>
      </c>
      <c r="AO29" s="49">
        <f t="shared" si="1"/>
        <v>4.083333333333333</v>
      </c>
      <c r="AP29" s="49">
        <f t="shared" si="1"/>
        <v>4.4000000000000004</v>
      </c>
      <c r="AQ29" s="49">
        <f t="shared" si="1"/>
        <v>4.4400000000000004</v>
      </c>
      <c r="AR29" s="49">
        <f t="shared" si="1"/>
        <v>4.24</v>
      </c>
      <c r="AS29" s="49">
        <f t="shared" si="1"/>
        <v>4.416666666666667</v>
      </c>
      <c r="AT29" s="49">
        <f t="shared" si="1"/>
        <v>4.4400000000000004</v>
      </c>
      <c r="AU29" s="49">
        <f t="shared" si="1"/>
        <v>4.12</v>
      </c>
      <c r="AV29" s="49">
        <f t="shared" si="1"/>
        <v>4.4000000000000004</v>
      </c>
      <c r="AW29" s="49">
        <f t="shared" si="1"/>
        <v>4.291666666666667</v>
      </c>
      <c r="AX29" s="49">
        <f t="shared" si="1"/>
        <v>4.68</v>
      </c>
      <c r="AY29" s="49">
        <f t="shared" si="1"/>
        <v>4.5199999999999996</v>
      </c>
      <c r="AZ29" s="49">
        <f t="shared" si="1"/>
        <v>4.8</v>
      </c>
      <c r="BA29" s="49">
        <f t="shared" si="1"/>
        <v>4.333333333333333</v>
      </c>
      <c r="BB29" s="49">
        <f t="shared" si="1"/>
        <v>4.333333333333333</v>
      </c>
      <c r="BC29" s="49">
        <f t="shared" si="1"/>
        <v>4.333333333333333</v>
      </c>
      <c r="BD29" s="49">
        <f t="shared" si="1"/>
        <v>4.666666666666667</v>
      </c>
      <c r="BE29" s="49">
        <f t="shared" si="1"/>
        <v>4.666666666666667</v>
      </c>
      <c r="BF29" s="49">
        <f t="shared" si="1"/>
        <v>4.333333333333333</v>
      </c>
      <c r="BG29" s="49">
        <f t="shared" si="1"/>
        <v>4.333333333333333</v>
      </c>
      <c r="BH29" s="49">
        <f t="shared" si="1"/>
        <v>4.666666666666667</v>
      </c>
      <c r="BI29" s="49">
        <f t="shared" si="1"/>
        <v>4.666666666666667</v>
      </c>
      <c r="BJ29" s="49">
        <f t="shared" si="1"/>
        <v>4.16</v>
      </c>
      <c r="BK29" s="49">
        <f t="shared" si="1"/>
        <v>4.4000000000000004</v>
      </c>
      <c r="BL29" s="49">
        <f t="shared" si="1"/>
        <v>4.3600000000000003</v>
      </c>
      <c r="BM29" s="49">
        <f t="shared" si="1"/>
        <v>4.125</v>
      </c>
    </row>
    <row r="30" spans="1:65">
      <c r="A30" s="47"/>
    </row>
    <row r="31" spans="1:65">
      <c r="A31" s="47"/>
    </row>
    <row r="32" spans="1:65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</sheetData>
  <protectedRanges>
    <protectedRange sqref="A2 B1:BM1 B3:BI27" name="Диапазон1_1" securityDescriptor="O:WDG:WDD:(A;;CC;;;WD)"/>
    <protectedRange sqref="A3:A27" name="Диапазон1" securityDescriptor="O:WDG:WDD:(A;;CC;;;WD)"/>
    <protectedRange sqref="BJ3:BM27" name="Диапазон1_1_1" securityDescriptor="O:WDG:WDD:(A;;CC;;;WD)"/>
  </protectedRanges>
  <mergeCells count="16">
    <mergeCell ref="AX1:BA1"/>
    <mergeCell ref="BB1:BE1"/>
    <mergeCell ref="BF1:BI1"/>
    <mergeCell ref="BJ1:BM1"/>
    <mergeCell ref="Z1:AC1"/>
    <mergeCell ref="AD1:AG1"/>
    <mergeCell ref="AH1:AK1"/>
    <mergeCell ref="AL1:AO1"/>
    <mergeCell ref="AP1:AS1"/>
    <mergeCell ref="AT1:AW1"/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W28"/>
  <sheetViews>
    <sheetView zoomScale="85" zoomScaleNormal="85" workbookViewId="0">
      <selection activeCell="AS268" sqref="AS268"/>
    </sheetView>
  </sheetViews>
  <sheetFormatPr defaultRowHeight="15"/>
  <cols>
    <col min="1" max="1" width="17.42578125" customWidth="1"/>
    <col min="4" max="5" width="9.140625" customWidth="1"/>
  </cols>
  <sheetData>
    <row r="1" spans="1:49" ht="30.75" customHeight="1">
      <c r="A1" s="34"/>
      <c r="B1" s="71" t="str">
        <f>'[1] 1 четверть   '!C3</f>
        <v>русский язык</v>
      </c>
      <c r="C1" s="72"/>
      <c r="D1" s="73"/>
      <c r="E1" s="71" t="str">
        <f>'[1] 1 четверть   '!D3</f>
        <v>литература</v>
      </c>
      <c r="F1" s="72"/>
      <c r="G1" s="73"/>
      <c r="H1" s="71" t="s">
        <v>62</v>
      </c>
      <c r="I1" s="72"/>
      <c r="J1" s="73"/>
      <c r="K1" s="71" t="s">
        <v>63</v>
      </c>
      <c r="L1" s="72"/>
      <c r="M1" s="73"/>
      <c r="N1" s="71" t="s">
        <v>3</v>
      </c>
      <c r="O1" s="72"/>
      <c r="P1" s="73"/>
      <c r="Q1" s="71" t="s">
        <v>64</v>
      </c>
      <c r="R1" s="72"/>
      <c r="S1" s="73"/>
      <c r="T1" s="71" t="s">
        <v>4</v>
      </c>
      <c r="U1" s="72"/>
      <c r="V1" s="73"/>
      <c r="W1" s="71" t="s">
        <v>5</v>
      </c>
      <c r="X1" s="72"/>
      <c r="Y1" s="73"/>
      <c r="Z1" s="71" t="s">
        <v>6</v>
      </c>
      <c r="AA1" s="72"/>
      <c r="AB1" s="73"/>
      <c r="AC1" s="71" t="s">
        <v>7</v>
      </c>
      <c r="AD1" s="72"/>
      <c r="AE1" s="73"/>
      <c r="AF1" s="71" t="s">
        <v>8</v>
      </c>
      <c r="AG1" s="72"/>
      <c r="AH1" s="73"/>
      <c r="AI1" s="71" t="s">
        <v>9</v>
      </c>
      <c r="AJ1" s="72"/>
      <c r="AK1" s="73"/>
      <c r="AL1" s="71" t="s">
        <v>10</v>
      </c>
      <c r="AM1" s="72"/>
      <c r="AN1" s="73"/>
      <c r="AO1" s="71" t="s">
        <v>65</v>
      </c>
      <c r="AP1" s="72"/>
      <c r="AQ1" s="73"/>
      <c r="AR1" s="71" t="s">
        <v>70</v>
      </c>
      <c r="AS1" s="72"/>
      <c r="AT1" s="73"/>
      <c r="AU1" s="71" t="s">
        <v>71</v>
      </c>
      <c r="AV1" s="72"/>
      <c r="AW1" s="73"/>
    </row>
    <row r="2" spans="1:49" ht="15.75" customHeight="1" thickBot="1">
      <c r="A2" s="35"/>
      <c r="B2" s="50" t="s">
        <v>78</v>
      </c>
      <c r="C2" s="51" t="s">
        <v>74</v>
      </c>
      <c r="D2" s="52" t="s">
        <v>79</v>
      </c>
      <c r="E2" s="50" t="s">
        <v>78</v>
      </c>
      <c r="F2" s="51" t="s">
        <v>74</v>
      </c>
      <c r="G2" s="52" t="s">
        <v>79</v>
      </c>
      <c r="H2" s="50" t="s">
        <v>78</v>
      </c>
      <c r="I2" s="51" t="s">
        <v>74</v>
      </c>
      <c r="J2" s="52" t="s">
        <v>79</v>
      </c>
      <c r="K2" s="50" t="s">
        <v>78</v>
      </c>
      <c r="L2" s="51" t="s">
        <v>74</v>
      </c>
      <c r="M2" s="52" t="s">
        <v>79</v>
      </c>
      <c r="N2" s="50" t="s">
        <v>78</v>
      </c>
      <c r="O2" s="51" t="s">
        <v>74</v>
      </c>
      <c r="P2" s="52" t="s">
        <v>79</v>
      </c>
      <c r="Q2" s="50" t="s">
        <v>78</v>
      </c>
      <c r="R2" s="51" t="s">
        <v>74</v>
      </c>
      <c r="S2" s="52" t="s">
        <v>79</v>
      </c>
      <c r="T2" s="50" t="s">
        <v>78</v>
      </c>
      <c r="U2" s="51" t="s">
        <v>74</v>
      </c>
      <c r="V2" s="52" t="s">
        <v>79</v>
      </c>
      <c r="W2" s="50" t="s">
        <v>78</v>
      </c>
      <c r="X2" s="51" t="s">
        <v>74</v>
      </c>
      <c r="Y2" s="52" t="s">
        <v>79</v>
      </c>
      <c r="Z2" s="50" t="s">
        <v>78</v>
      </c>
      <c r="AA2" s="51" t="s">
        <v>74</v>
      </c>
      <c r="AB2" s="52" t="s">
        <v>79</v>
      </c>
      <c r="AC2" s="50" t="s">
        <v>78</v>
      </c>
      <c r="AD2" s="51" t="s">
        <v>74</v>
      </c>
      <c r="AE2" s="52" t="s">
        <v>79</v>
      </c>
      <c r="AF2" s="50" t="s">
        <v>78</v>
      </c>
      <c r="AG2" s="51" t="s">
        <v>74</v>
      </c>
      <c r="AH2" s="52" t="s">
        <v>79</v>
      </c>
      <c r="AI2" s="50" t="s">
        <v>78</v>
      </c>
      <c r="AJ2" s="51" t="s">
        <v>74</v>
      </c>
      <c r="AK2" s="52" t="s">
        <v>79</v>
      </c>
      <c r="AL2" s="50" t="s">
        <v>78</v>
      </c>
      <c r="AM2" s="51" t="s">
        <v>74</v>
      </c>
      <c r="AN2" s="52" t="s">
        <v>79</v>
      </c>
      <c r="AO2" s="50" t="s">
        <v>78</v>
      </c>
      <c r="AP2" s="51" t="s">
        <v>74</v>
      </c>
      <c r="AQ2" s="52" t="s">
        <v>79</v>
      </c>
      <c r="AR2" s="50" t="s">
        <v>78</v>
      </c>
      <c r="AS2" s="51" t="s">
        <v>74</v>
      </c>
      <c r="AT2" s="52" t="s">
        <v>79</v>
      </c>
      <c r="AU2" s="50" t="s">
        <v>78</v>
      </c>
      <c r="AV2" s="51" t="s">
        <v>74</v>
      </c>
      <c r="AW2" s="52" t="s">
        <v>79</v>
      </c>
    </row>
    <row r="3" spans="1:49" ht="32.25" thickBot="1">
      <c r="A3" s="17" t="s">
        <v>38</v>
      </c>
      <c r="B3" s="40">
        <v>4</v>
      </c>
      <c r="C3" s="41">
        <v>4</v>
      </c>
      <c r="D3" s="42">
        <v>4</v>
      </c>
      <c r="E3" s="40">
        <v>5</v>
      </c>
      <c r="F3" s="41">
        <v>4</v>
      </c>
      <c r="G3" s="42">
        <v>4</v>
      </c>
      <c r="H3" s="40">
        <v>5</v>
      </c>
      <c r="I3" s="41">
        <v>5</v>
      </c>
      <c r="J3" s="42">
        <v>5</v>
      </c>
      <c r="K3" s="40">
        <v>5</v>
      </c>
      <c r="L3" s="41">
        <v>4</v>
      </c>
      <c r="M3" s="42">
        <v>5</v>
      </c>
      <c r="N3" s="40">
        <v>5</v>
      </c>
      <c r="O3" s="41">
        <v>5</v>
      </c>
      <c r="P3" s="42">
        <v>5</v>
      </c>
      <c r="Q3" s="40">
        <v>5</v>
      </c>
      <c r="R3" s="41">
        <v>4</v>
      </c>
      <c r="S3" s="42">
        <v>5</v>
      </c>
      <c r="T3" s="40"/>
      <c r="U3" s="41">
        <v>5</v>
      </c>
      <c r="V3" s="42">
        <v>5</v>
      </c>
      <c r="W3" s="40">
        <v>5</v>
      </c>
      <c r="X3" s="41">
        <v>4</v>
      </c>
      <c r="Y3" s="43">
        <v>5</v>
      </c>
      <c r="Z3" s="40">
        <v>5</v>
      </c>
      <c r="AA3" s="41">
        <v>4</v>
      </c>
      <c r="AB3" s="42">
        <v>4</v>
      </c>
      <c r="AC3" s="40">
        <v>5</v>
      </c>
      <c r="AD3" s="41">
        <v>4</v>
      </c>
      <c r="AE3" s="42">
        <v>4</v>
      </c>
      <c r="AF3" s="40">
        <v>5</v>
      </c>
      <c r="AG3" s="41">
        <v>5</v>
      </c>
      <c r="AH3" s="43">
        <v>5</v>
      </c>
      <c r="AI3" s="44">
        <v>5</v>
      </c>
      <c r="AJ3" s="45">
        <v>4</v>
      </c>
      <c r="AK3" s="46">
        <v>5</v>
      </c>
      <c r="AL3" s="40">
        <v>5</v>
      </c>
      <c r="AM3" s="41">
        <v>4</v>
      </c>
      <c r="AN3" s="42">
        <v>5</v>
      </c>
      <c r="AO3" s="40">
        <v>5</v>
      </c>
      <c r="AP3" s="41">
        <v>5</v>
      </c>
      <c r="AQ3" s="42">
        <v>5</v>
      </c>
      <c r="AR3" s="40"/>
      <c r="AS3" s="41"/>
      <c r="AT3" s="42"/>
      <c r="AU3" s="40"/>
      <c r="AV3" s="41"/>
      <c r="AW3" s="42"/>
    </row>
    <row r="4" spans="1:49" ht="16.5" thickBot="1">
      <c r="A4" s="18" t="s">
        <v>39</v>
      </c>
      <c r="B4" s="40">
        <v>3</v>
      </c>
      <c r="C4" s="41">
        <v>3</v>
      </c>
      <c r="D4" s="42">
        <f>'[1] 2 четверть   '!C5</f>
        <v>3</v>
      </c>
      <c r="E4" s="40">
        <v>4</v>
      </c>
      <c r="F4" s="41">
        <v>4</v>
      </c>
      <c r="G4" s="42">
        <f>'[1] 2 четверть   '!D5</f>
        <v>3</v>
      </c>
      <c r="H4" s="40">
        <v>3</v>
      </c>
      <c r="I4" s="41">
        <v>4</v>
      </c>
      <c r="J4" s="42">
        <f>'[1] 2 четверть   '!E5</f>
        <v>3</v>
      </c>
      <c r="K4" s="40">
        <v>4</v>
      </c>
      <c r="L4" s="41">
        <v>4</v>
      </c>
      <c r="M4" s="42">
        <v>3</v>
      </c>
      <c r="N4" s="40">
        <v>3</v>
      </c>
      <c r="O4" s="41">
        <v>3</v>
      </c>
      <c r="P4" s="42">
        <v>3</v>
      </c>
      <c r="Q4" s="40">
        <v>4</v>
      </c>
      <c r="R4" s="41">
        <v>3</v>
      </c>
      <c r="S4" s="42">
        <f>'[1] 2 четверть   '!H5</f>
        <v>3</v>
      </c>
      <c r="T4" s="40"/>
      <c r="U4" s="41">
        <v>3</v>
      </c>
      <c r="V4" s="42">
        <f>'[1] 2 четверть   '!I5</f>
        <v>3</v>
      </c>
      <c r="W4" s="40">
        <v>4</v>
      </c>
      <c r="X4" s="41">
        <v>4</v>
      </c>
      <c r="Y4" s="43">
        <v>4</v>
      </c>
      <c r="Z4" s="40">
        <v>4</v>
      </c>
      <c r="AA4" s="41">
        <v>3</v>
      </c>
      <c r="AB4" s="42">
        <v>3</v>
      </c>
      <c r="AC4" s="40">
        <v>4</v>
      </c>
      <c r="AD4" s="41">
        <v>4</v>
      </c>
      <c r="AE4" s="42">
        <v>4</v>
      </c>
      <c r="AF4" s="40">
        <v>4</v>
      </c>
      <c r="AG4" s="41">
        <v>4</v>
      </c>
      <c r="AH4" s="43">
        <v>4</v>
      </c>
      <c r="AI4" s="44">
        <v>5</v>
      </c>
      <c r="AJ4" s="45">
        <v>4</v>
      </c>
      <c r="AK4" s="46">
        <v>4</v>
      </c>
      <c r="AL4" s="40">
        <v>5</v>
      </c>
      <c r="AM4" s="41">
        <v>4</v>
      </c>
      <c r="AN4" s="42">
        <v>5</v>
      </c>
      <c r="AO4" s="40">
        <v>4</v>
      </c>
      <c r="AP4" s="41">
        <v>5</v>
      </c>
      <c r="AQ4" s="42">
        <v>4</v>
      </c>
      <c r="AR4" s="40"/>
      <c r="AS4" s="41"/>
      <c r="AT4" s="42"/>
      <c r="AU4" s="40"/>
      <c r="AV4" s="41"/>
      <c r="AW4" s="42"/>
    </row>
    <row r="5" spans="1:49" ht="32.25" thickBot="1">
      <c r="A5" s="18" t="s">
        <v>40</v>
      </c>
      <c r="B5" s="40">
        <v>3</v>
      </c>
      <c r="C5" s="41">
        <v>3</v>
      </c>
      <c r="D5" s="42">
        <v>3</v>
      </c>
      <c r="E5" s="40">
        <v>3</v>
      </c>
      <c r="F5" s="41">
        <v>3</v>
      </c>
      <c r="G5" s="42">
        <f>'[1] 2 четверть   '!D6</f>
        <v>3</v>
      </c>
      <c r="H5" s="40">
        <v>3</v>
      </c>
      <c r="I5" s="41">
        <v>3</v>
      </c>
      <c r="J5" s="42">
        <f>'[1] 2 четверть   '!E6</f>
        <v>3</v>
      </c>
      <c r="K5" s="40">
        <v>3</v>
      </c>
      <c r="L5" s="41">
        <v>3</v>
      </c>
      <c r="M5" s="42">
        <v>3</v>
      </c>
      <c r="N5" s="40">
        <v>3</v>
      </c>
      <c r="O5" s="41">
        <v>3</v>
      </c>
      <c r="P5" s="42">
        <v>3</v>
      </c>
      <c r="Q5" s="40">
        <v>4</v>
      </c>
      <c r="R5" s="41">
        <v>3</v>
      </c>
      <c r="S5" s="42">
        <v>3</v>
      </c>
      <c r="T5" s="40"/>
      <c r="U5" s="41">
        <v>3</v>
      </c>
      <c r="V5" s="42">
        <v>4</v>
      </c>
      <c r="W5" s="40">
        <v>3</v>
      </c>
      <c r="X5" s="41">
        <v>3</v>
      </c>
      <c r="Y5" s="43">
        <v>3</v>
      </c>
      <c r="Z5" s="40">
        <v>3</v>
      </c>
      <c r="AA5" s="41">
        <v>3</v>
      </c>
      <c r="AB5" s="42">
        <v>3</v>
      </c>
      <c r="AC5" s="40">
        <v>4</v>
      </c>
      <c r="AD5" s="41">
        <v>3</v>
      </c>
      <c r="AE5" s="42">
        <f>'[1] 2 четверть   '!K6</f>
        <v>3</v>
      </c>
      <c r="AF5" s="40">
        <v>4</v>
      </c>
      <c r="AG5" s="41">
        <v>4</v>
      </c>
      <c r="AH5" s="43">
        <v>4</v>
      </c>
      <c r="AI5" s="44">
        <v>3</v>
      </c>
      <c r="AJ5" s="45">
        <v>3</v>
      </c>
      <c r="AK5" s="46">
        <f>'[1] 2 четверть   '!M6</f>
        <v>3</v>
      </c>
      <c r="AL5" s="40">
        <v>4</v>
      </c>
      <c r="AM5" s="41">
        <v>3</v>
      </c>
      <c r="AN5" s="42">
        <v>4</v>
      </c>
      <c r="AO5" s="40">
        <v>4</v>
      </c>
      <c r="AP5" s="41">
        <v>4</v>
      </c>
      <c r="AQ5" s="42">
        <f>'[1] 2 четверть   '!O6</f>
        <v>3</v>
      </c>
      <c r="AR5" s="40"/>
      <c r="AS5" s="41"/>
      <c r="AT5" s="42"/>
      <c r="AU5" s="40"/>
      <c r="AV5" s="41"/>
      <c r="AW5" s="42"/>
    </row>
    <row r="6" spans="1:49" ht="16.5" thickBot="1">
      <c r="A6" s="18" t="s">
        <v>41</v>
      </c>
      <c r="B6" s="40">
        <v>5</v>
      </c>
      <c r="C6" s="41">
        <v>5</v>
      </c>
      <c r="D6" s="42">
        <f>'[1] 2 четверть   '!C7</f>
        <v>4</v>
      </c>
      <c r="E6" s="40">
        <v>5</v>
      </c>
      <c r="F6" s="41">
        <v>5</v>
      </c>
      <c r="G6" s="42">
        <v>5</v>
      </c>
      <c r="H6" s="40">
        <v>5</v>
      </c>
      <c r="I6" s="41">
        <v>5</v>
      </c>
      <c r="J6" s="42">
        <v>5</v>
      </c>
      <c r="K6" s="40">
        <v>5</v>
      </c>
      <c r="L6" s="41">
        <v>5</v>
      </c>
      <c r="M6" s="42">
        <v>5</v>
      </c>
      <c r="N6" s="40">
        <v>5</v>
      </c>
      <c r="O6" s="41">
        <v>5</v>
      </c>
      <c r="P6" s="42">
        <v>5</v>
      </c>
      <c r="Q6" s="40">
        <v>5</v>
      </c>
      <c r="R6" s="41">
        <v>5</v>
      </c>
      <c r="S6" s="42">
        <v>5</v>
      </c>
      <c r="T6" s="40"/>
      <c r="U6" s="41">
        <v>5</v>
      </c>
      <c r="V6" s="42">
        <v>5</v>
      </c>
      <c r="W6" s="40">
        <v>5</v>
      </c>
      <c r="X6" s="41">
        <v>5</v>
      </c>
      <c r="Y6" s="43">
        <v>5</v>
      </c>
      <c r="Z6" s="40">
        <v>5</v>
      </c>
      <c r="AA6" s="41">
        <v>5</v>
      </c>
      <c r="AB6" s="42">
        <v>5</v>
      </c>
      <c r="AC6" s="40">
        <v>5</v>
      </c>
      <c r="AD6" s="41">
        <v>5</v>
      </c>
      <c r="AE6" s="42">
        <v>5</v>
      </c>
      <c r="AF6" s="40">
        <v>5</v>
      </c>
      <c r="AG6" s="41">
        <v>5</v>
      </c>
      <c r="AH6" s="43">
        <v>5</v>
      </c>
      <c r="AI6" s="44">
        <v>5</v>
      </c>
      <c r="AJ6" s="45">
        <v>5</v>
      </c>
      <c r="AK6" s="46">
        <v>5</v>
      </c>
      <c r="AL6" s="40">
        <v>5</v>
      </c>
      <c r="AM6" s="41">
        <v>5</v>
      </c>
      <c r="AN6" s="42">
        <v>5</v>
      </c>
      <c r="AO6" s="40">
        <v>5</v>
      </c>
      <c r="AP6" s="41">
        <v>5</v>
      </c>
      <c r="AQ6" s="42">
        <v>5</v>
      </c>
      <c r="AR6" s="40">
        <v>5</v>
      </c>
      <c r="AS6" s="41">
        <v>5</v>
      </c>
      <c r="AT6" s="42">
        <v>5</v>
      </c>
      <c r="AU6" s="40">
        <v>5</v>
      </c>
      <c r="AV6" s="41">
        <v>5</v>
      </c>
      <c r="AW6" s="42">
        <v>5</v>
      </c>
    </row>
    <row r="7" spans="1:49" ht="32.25" thickBot="1">
      <c r="A7" s="18" t="s">
        <v>42</v>
      </c>
      <c r="B7" s="40">
        <v>4</v>
      </c>
      <c r="C7" s="41">
        <v>4</v>
      </c>
      <c r="D7" s="42">
        <f>'[1] 2 четверть   '!C8</f>
        <v>4</v>
      </c>
      <c r="E7" s="40">
        <v>4</v>
      </c>
      <c r="F7" s="41">
        <v>4</v>
      </c>
      <c r="G7" s="42">
        <f>'[1] 2 четверть   '!D8</f>
        <v>4</v>
      </c>
      <c r="H7" s="40">
        <v>4</v>
      </c>
      <c r="I7" s="41">
        <v>4</v>
      </c>
      <c r="J7" s="42">
        <v>4</v>
      </c>
      <c r="K7" s="40">
        <v>4</v>
      </c>
      <c r="L7" s="41">
        <v>4</v>
      </c>
      <c r="M7" s="42">
        <v>4</v>
      </c>
      <c r="N7" s="40">
        <v>4</v>
      </c>
      <c r="O7" s="41">
        <v>4</v>
      </c>
      <c r="P7" s="42">
        <v>4</v>
      </c>
      <c r="Q7" s="40">
        <v>5</v>
      </c>
      <c r="R7" s="41">
        <v>5</v>
      </c>
      <c r="S7" s="42">
        <v>4</v>
      </c>
      <c r="T7" s="40"/>
      <c r="U7" s="41">
        <v>5</v>
      </c>
      <c r="V7" s="42">
        <v>5</v>
      </c>
      <c r="W7" s="40">
        <v>4</v>
      </c>
      <c r="X7" s="41">
        <v>4</v>
      </c>
      <c r="Y7" s="43">
        <v>4</v>
      </c>
      <c r="Z7" s="40">
        <v>5</v>
      </c>
      <c r="AA7" s="41">
        <v>5</v>
      </c>
      <c r="AB7" s="42">
        <v>5</v>
      </c>
      <c r="AC7" s="40">
        <v>5</v>
      </c>
      <c r="AD7" s="41">
        <v>5</v>
      </c>
      <c r="AE7" s="42">
        <v>5</v>
      </c>
      <c r="AF7" s="40">
        <v>5</v>
      </c>
      <c r="AG7" s="41">
        <v>5</v>
      </c>
      <c r="AH7" s="43">
        <v>5</v>
      </c>
      <c r="AI7" s="44">
        <v>5</v>
      </c>
      <c r="AJ7" s="45">
        <v>5</v>
      </c>
      <c r="AK7" s="46">
        <v>5</v>
      </c>
      <c r="AL7" s="40">
        <v>5</v>
      </c>
      <c r="AM7" s="41">
        <v>5</v>
      </c>
      <c r="AN7" s="42">
        <v>5</v>
      </c>
      <c r="AO7" s="40">
        <v>5</v>
      </c>
      <c r="AP7" s="41">
        <v>5</v>
      </c>
      <c r="AQ7" s="42">
        <v>5</v>
      </c>
      <c r="AR7" s="40"/>
      <c r="AS7" s="41"/>
      <c r="AT7" s="42"/>
      <c r="AU7" s="40"/>
      <c r="AV7" s="41"/>
      <c r="AW7" s="42"/>
    </row>
    <row r="8" spans="1:49" ht="16.5" thickBot="1">
      <c r="A8" s="18" t="s">
        <v>43</v>
      </c>
      <c r="B8" s="40">
        <v>4</v>
      </c>
      <c r="C8" s="41">
        <v>4</v>
      </c>
      <c r="D8" s="42">
        <v>4</v>
      </c>
      <c r="E8" s="40">
        <v>4</v>
      </c>
      <c r="F8" s="41">
        <v>4</v>
      </c>
      <c r="G8" s="42">
        <v>4</v>
      </c>
      <c r="H8" s="40">
        <v>3</v>
      </c>
      <c r="I8" s="41">
        <v>3</v>
      </c>
      <c r="J8" s="42">
        <f>'[1] 2 четверть   '!E9</f>
        <v>3</v>
      </c>
      <c r="K8" s="40">
        <v>3</v>
      </c>
      <c r="L8" s="41">
        <v>4</v>
      </c>
      <c r="M8" s="42">
        <v>3</v>
      </c>
      <c r="N8" s="40">
        <v>3</v>
      </c>
      <c r="O8" s="41">
        <v>3</v>
      </c>
      <c r="P8" s="42">
        <v>3</v>
      </c>
      <c r="Q8" s="40">
        <v>4</v>
      </c>
      <c r="R8" s="41">
        <v>4</v>
      </c>
      <c r="S8" s="42">
        <v>4</v>
      </c>
      <c r="T8" s="40"/>
      <c r="U8" s="41">
        <v>4</v>
      </c>
      <c r="V8" s="42">
        <v>4</v>
      </c>
      <c r="W8" s="40">
        <v>4</v>
      </c>
      <c r="X8" s="41">
        <v>4</v>
      </c>
      <c r="Y8" s="43">
        <v>4</v>
      </c>
      <c r="Z8" s="40">
        <v>3</v>
      </c>
      <c r="AA8" s="41">
        <v>4</v>
      </c>
      <c r="AB8" s="42">
        <v>4</v>
      </c>
      <c r="AC8" s="40">
        <v>4</v>
      </c>
      <c r="AD8" s="41">
        <v>4</v>
      </c>
      <c r="AE8" s="42">
        <v>4</v>
      </c>
      <c r="AF8" s="40">
        <v>5</v>
      </c>
      <c r="AG8" s="41">
        <v>4</v>
      </c>
      <c r="AH8" s="43">
        <v>4</v>
      </c>
      <c r="AI8" s="44">
        <v>4</v>
      </c>
      <c r="AJ8" s="45">
        <v>4</v>
      </c>
      <c r="AK8" s="46">
        <v>5</v>
      </c>
      <c r="AL8" s="40">
        <v>5</v>
      </c>
      <c r="AM8" s="41">
        <v>5</v>
      </c>
      <c r="AN8" s="42">
        <v>5</v>
      </c>
      <c r="AO8" s="40">
        <v>5</v>
      </c>
      <c r="AP8" s="41">
        <v>5</v>
      </c>
      <c r="AQ8" s="42">
        <v>5</v>
      </c>
      <c r="AR8" s="40"/>
      <c r="AS8" s="41"/>
      <c r="AT8" s="42"/>
      <c r="AU8" s="40"/>
      <c r="AV8" s="41"/>
      <c r="AW8" s="42"/>
    </row>
    <row r="9" spans="1:49" ht="32.25" thickBot="1">
      <c r="A9" s="18" t="s">
        <v>44</v>
      </c>
      <c r="B9" s="40">
        <v>3</v>
      </c>
      <c r="C9" s="41">
        <v>3</v>
      </c>
      <c r="D9" s="42">
        <v>3</v>
      </c>
      <c r="E9" s="40">
        <v>3</v>
      </c>
      <c r="F9" s="41">
        <v>3</v>
      </c>
      <c r="G9" s="42">
        <v>3</v>
      </c>
      <c r="H9" s="40">
        <v>3</v>
      </c>
      <c r="I9" s="41">
        <v>4</v>
      </c>
      <c r="J9" s="42">
        <v>4</v>
      </c>
      <c r="K9" s="40">
        <v>4</v>
      </c>
      <c r="L9" s="41">
        <v>3</v>
      </c>
      <c r="M9" s="42">
        <v>4</v>
      </c>
      <c r="N9" s="40">
        <v>3</v>
      </c>
      <c r="O9" s="41">
        <v>3</v>
      </c>
      <c r="P9" s="42">
        <v>3</v>
      </c>
      <c r="Q9" s="40">
        <v>3</v>
      </c>
      <c r="R9" s="41">
        <v>3</v>
      </c>
      <c r="S9" s="42">
        <f>'[1] 2 четверть   '!H10</f>
        <v>3</v>
      </c>
      <c r="T9" s="40"/>
      <c r="U9" s="41">
        <v>3</v>
      </c>
      <c r="V9" s="42">
        <v>3</v>
      </c>
      <c r="W9" s="40">
        <v>3</v>
      </c>
      <c r="X9" s="41">
        <v>4</v>
      </c>
      <c r="Y9" s="43">
        <v>4</v>
      </c>
      <c r="Z9" s="40">
        <v>3</v>
      </c>
      <c r="AA9" s="41">
        <v>3</v>
      </c>
      <c r="AB9" s="42">
        <v>3</v>
      </c>
      <c r="AC9" s="40">
        <v>4</v>
      </c>
      <c r="AD9" s="41">
        <v>3</v>
      </c>
      <c r="AE9" s="42">
        <v>3</v>
      </c>
      <c r="AF9" s="40">
        <v>5</v>
      </c>
      <c r="AG9" s="41">
        <v>4</v>
      </c>
      <c r="AH9" s="43">
        <v>4</v>
      </c>
      <c r="AI9" s="44">
        <v>5</v>
      </c>
      <c r="AJ9" s="45">
        <v>4</v>
      </c>
      <c r="AK9" s="46">
        <v>4</v>
      </c>
      <c r="AL9" s="40">
        <v>5</v>
      </c>
      <c r="AM9" s="41">
        <v>5</v>
      </c>
      <c r="AN9" s="42">
        <v>5</v>
      </c>
      <c r="AO9" s="40">
        <v>4</v>
      </c>
      <c r="AP9" s="41">
        <v>3</v>
      </c>
      <c r="AQ9" s="42">
        <v>4</v>
      </c>
      <c r="AR9" s="40"/>
      <c r="AS9" s="41"/>
      <c r="AT9" s="42"/>
      <c r="AU9" s="40"/>
      <c r="AV9" s="41"/>
      <c r="AW9" s="42"/>
    </row>
    <row r="10" spans="1:49" ht="16.5" thickBot="1">
      <c r="A10" s="18" t="s">
        <v>45</v>
      </c>
      <c r="B10" s="40">
        <v>4</v>
      </c>
      <c r="C10" s="41">
        <v>4</v>
      </c>
      <c r="D10" s="42">
        <v>4</v>
      </c>
      <c r="E10" s="40">
        <v>4</v>
      </c>
      <c r="F10" s="41">
        <v>4</v>
      </c>
      <c r="G10" s="42">
        <v>4</v>
      </c>
      <c r="H10" s="40">
        <v>4</v>
      </c>
      <c r="I10" s="41">
        <v>4</v>
      </c>
      <c r="J10" s="42">
        <v>4</v>
      </c>
      <c r="K10" s="40">
        <v>4</v>
      </c>
      <c r="L10" s="41">
        <v>4</v>
      </c>
      <c r="M10" s="42">
        <v>4</v>
      </c>
      <c r="N10" s="40">
        <v>4</v>
      </c>
      <c r="O10" s="41">
        <v>4</v>
      </c>
      <c r="P10" s="42">
        <v>4</v>
      </c>
      <c r="Q10" s="40">
        <v>4</v>
      </c>
      <c r="R10" s="41">
        <v>4</v>
      </c>
      <c r="S10" s="42">
        <v>4</v>
      </c>
      <c r="T10" s="40"/>
      <c r="U10" s="41">
        <v>5</v>
      </c>
      <c r="V10" s="42">
        <v>5</v>
      </c>
      <c r="W10" s="40">
        <v>4</v>
      </c>
      <c r="X10" s="41">
        <v>4</v>
      </c>
      <c r="Y10" s="43">
        <v>4</v>
      </c>
      <c r="Z10" s="40">
        <v>5</v>
      </c>
      <c r="AA10" s="41">
        <v>4</v>
      </c>
      <c r="AB10" s="42">
        <v>4</v>
      </c>
      <c r="AC10" s="40">
        <v>5</v>
      </c>
      <c r="AD10" s="41">
        <v>5</v>
      </c>
      <c r="AE10" s="42">
        <v>5</v>
      </c>
      <c r="AF10" s="40">
        <v>5</v>
      </c>
      <c r="AG10" s="41">
        <v>5</v>
      </c>
      <c r="AH10" s="43">
        <v>5</v>
      </c>
      <c r="AI10" s="44">
        <v>5</v>
      </c>
      <c r="AJ10" s="45">
        <v>5</v>
      </c>
      <c r="AK10" s="46">
        <v>5</v>
      </c>
      <c r="AL10" s="40">
        <v>5</v>
      </c>
      <c r="AM10" s="41">
        <v>4</v>
      </c>
      <c r="AN10" s="42">
        <v>4</v>
      </c>
      <c r="AO10" s="40">
        <v>5</v>
      </c>
      <c r="AP10" s="41">
        <v>5</v>
      </c>
      <c r="AQ10" s="42">
        <v>5</v>
      </c>
      <c r="AR10" s="40"/>
      <c r="AS10" s="41"/>
      <c r="AT10" s="42"/>
      <c r="AU10" s="40"/>
      <c r="AV10" s="41"/>
      <c r="AW10" s="42"/>
    </row>
    <row r="11" spans="1:49" ht="32.25" thickBot="1">
      <c r="A11" s="18" t="s">
        <v>46</v>
      </c>
      <c r="B11" s="40">
        <v>4</v>
      </c>
      <c r="C11" s="41">
        <v>4</v>
      </c>
      <c r="D11" s="42">
        <v>4</v>
      </c>
      <c r="E11" s="40">
        <v>4</v>
      </c>
      <c r="F11" s="41">
        <v>4</v>
      </c>
      <c r="G11" s="42">
        <v>4</v>
      </c>
      <c r="H11" s="40">
        <v>4</v>
      </c>
      <c r="I11" s="41">
        <v>4</v>
      </c>
      <c r="J11" s="42">
        <v>3</v>
      </c>
      <c r="K11" s="40">
        <v>4</v>
      </c>
      <c r="L11" s="41">
        <v>4</v>
      </c>
      <c r="M11" s="42">
        <v>3</v>
      </c>
      <c r="N11" s="40">
        <v>4</v>
      </c>
      <c r="O11" s="41">
        <v>4</v>
      </c>
      <c r="P11" s="42">
        <v>3</v>
      </c>
      <c r="Q11" s="40">
        <v>4</v>
      </c>
      <c r="R11" s="41">
        <v>4</v>
      </c>
      <c r="S11" s="42">
        <v>4</v>
      </c>
      <c r="T11" s="40"/>
      <c r="U11" s="41">
        <v>4</v>
      </c>
      <c r="V11" s="42">
        <v>4</v>
      </c>
      <c r="W11" s="40">
        <v>4</v>
      </c>
      <c r="X11" s="41">
        <v>3</v>
      </c>
      <c r="Y11" s="43">
        <v>3</v>
      </c>
      <c r="Z11" s="40">
        <v>4</v>
      </c>
      <c r="AA11" s="41">
        <v>3</v>
      </c>
      <c r="AB11" s="42">
        <v>3</v>
      </c>
      <c r="AC11" s="40">
        <v>4</v>
      </c>
      <c r="AD11" s="41">
        <v>5</v>
      </c>
      <c r="AE11" s="42">
        <v>5</v>
      </c>
      <c r="AF11" s="40">
        <v>5</v>
      </c>
      <c r="AG11" s="41">
        <v>4</v>
      </c>
      <c r="AH11" s="43">
        <v>4</v>
      </c>
      <c r="AI11" s="44">
        <v>4</v>
      </c>
      <c r="AJ11" s="45">
        <v>4</v>
      </c>
      <c r="AK11" s="46">
        <v>4</v>
      </c>
      <c r="AL11" s="40">
        <v>4</v>
      </c>
      <c r="AM11" s="41">
        <v>4</v>
      </c>
      <c r="AN11" s="42">
        <v>4</v>
      </c>
      <c r="AO11" s="40">
        <v>4</v>
      </c>
      <c r="AP11" s="41">
        <v>4</v>
      </c>
      <c r="AQ11" s="42">
        <v>4</v>
      </c>
      <c r="AR11" s="40"/>
      <c r="AS11" s="41"/>
      <c r="AT11" s="42"/>
      <c r="AU11" s="40"/>
      <c r="AV11" s="41"/>
      <c r="AW11" s="42"/>
    </row>
    <row r="12" spans="1:49" ht="16.5" thickBot="1">
      <c r="A12" s="18" t="s">
        <v>47</v>
      </c>
      <c r="B12" s="40">
        <v>4</v>
      </c>
      <c r="C12" s="41">
        <v>4</v>
      </c>
      <c r="D12" s="42">
        <v>4</v>
      </c>
      <c r="E12" s="40">
        <v>4</v>
      </c>
      <c r="F12" s="41">
        <v>4</v>
      </c>
      <c r="G12" s="42">
        <v>4</v>
      </c>
      <c r="H12" s="40">
        <v>4</v>
      </c>
      <c r="I12" s="41">
        <v>4</v>
      </c>
      <c r="J12" s="42">
        <v>4</v>
      </c>
      <c r="K12" s="40">
        <v>5</v>
      </c>
      <c r="L12" s="41">
        <v>4</v>
      </c>
      <c r="M12" s="42">
        <v>4</v>
      </c>
      <c r="N12" s="40">
        <v>4</v>
      </c>
      <c r="O12" s="41">
        <v>4</v>
      </c>
      <c r="P12" s="42">
        <v>4</v>
      </c>
      <c r="Q12" s="40">
        <v>4</v>
      </c>
      <c r="R12" s="41">
        <v>5</v>
      </c>
      <c r="S12" s="42">
        <v>5</v>
      </c>
      <c r="T12" s="40"/>
      <c r="U12" s="41">
        <v>5</v>
      </c>
      <c r="V12" s="42">
        <v>5</v>
      </c>
      <c r="W12" s="40">
        <v>4</v>
      </c>
      <c r="X12" s="41">
        <v>4</v>
      </c>
      <c r="Y12" s="43">
        <v>4</v>
      </c>
      <c r="Z12" s="40">
        <v>4</v>
      </c>
      <c r="AA12" s="41">
        <v>4</v>
      </c>
      <c r="AB12" s="42">
        <v>4</v>
      </c>
      <c r="AC12" s="40">
        <v>4</v>
      </c>
      <c r="AD12" s="41">
        <v>4</v>
      </c>
      <c r="AE12" s="42">
        <v>4</v>
      </c>
      <c r="AF12" s="40">
        <v>5</v>
      </c>
      <c r="AG12" s="41">
        <v>5</v>
      </c>
      <c r="AH12" s="43">
        <v>5</v>
      </c>
      <c r="AI12" s="44">
        <v>4</v>
      </c>
      <c r="AJ12" s="45">
        <v>4</v>
      </c>
      <c r="AK12" s="46">
        <v>4</v>
      </c>
      <c r="AL12" s="40">
        <v>5</v>
      </c>
      <c r="AM12" s="41">
        <v>4</v>
      </c>
      <c r="AN12" s="42">
        <v>5</v>
      </c>
      <c r="AO12" s="40">
        <v>5</v>
      </c>
      <c r="AP12" s="41">
        <v>5</v>
      </c>
      <c r="AQ12" s="42">
        <v>4</v>
      </c>
      <c r="AR12" s="40"/>
      <c r="AS12" s="41"/>
      <c r="AT12" s="42"/>
      <c r="AU12" s="40"/>
      <c r="AV12" s="41"/>
      <c r="AW12" s="42"/>
    </row>
    <row r="13" spans="1:49" ht="16.5" thickBot="1">
      <c r="A13" s="18" t="s">
        <v>48</v>
      </c>
      <c r="B13" s="40">
        <v>3</v>
      </c>
      <c r="C13" s="41">
        <v>3</v>
      </c>
      <c r="D13" s="42">
        <v>3</v>
      </c>
      <c r="E13" s="40">
        <v>3</v>
      </c>
      <c r="F13" s="41">
        <v>4</v>
      </c>
      <c r="G13" s="42">
        <v>4</v>
      </c>
      <c r="H13" s="40">
        <v>3</v>
      </c>
      <c r="I13" s="41">
        <v>3</v>
      </c>
      <c r="J13" s="42">
        <v>3</v>
      </c>
      <c r="K13" s="40">
        <v>3</v>
      </c>
      <c r="L13" s="41">
        <v>4</v>
      </c>
      <c r="M13" s="42">
        <v>3</v>
      </c>
      <c r="N13" s="40">
        <v>3</v>
      </c>
      <c r="O13" s="41">
        <v>3</v>
      </c>
      <c r="P13" s="42">
        <v>3</v>
      </c>
      <c r="Q13" s="40">
        <v>4</v>
      </c>
      <c r="R13" s="41">
        <v>4</v>
      </c>
      <c r="S13" s="42">
        <v>4</v>
      </c>
      <c r="T13" s="40"/>
      <c r="U13" s="41">
        <v>4</v>
      </c>
      <c r="V13" s="42">
        <v>4</v>
      </c>
      <c r="W13" s="40">
        <v>3</v>
      </c>
      <c r="X13" s="41">
        <v>4</v>
      </c>
      <c r="Y13" s="43">
        <v>4</v>
      </c>
      <c r="Z13" s="40">
        <v>4</v>
      </c>
      <c r="AA13" s="41">
        <v>3</v>
      </c>
      <c r="AB13" s="42">
        <v>4</v>
      </c>
      <c r="AC13" s="40">
        <v>4</v>
      </c>
      <c r="AD13" s="41">
        <v>3</v>
      </c>
      <c r="AE13" s="42">
        <v>4</v>
      </c>
      <c r="AF13" s="40">
        <v>4</v>
      </c>
      <c r="AG13" s="41">
        <v>5</v>
      </c>
      <c r="AH13" s="43">
        <v>5</v>
      </c>
      <c r="AI13" s="44">
        <v>4</v>
      </c>
      <c r="AJ13" s="45">
        <v>4</v>
      </c>
      <c r="AK13" s="46">
        <v>4</v>
      </c>
      <c r="AL13" s="40">
        <v>3</v>
      </c>
      <c r="AM13" s="41">
        <v>4</v>
      </c>
      <c r="AN13" s="42">
        <v>4</v>
      </c>
      <c r="AO13" s="40">
        <v>4</v>
      </c>
      <c r="AP13" s="41">
        <v>4</v>
      </c>
      <c r="AQ13" s="42">
        <v>4</v>
      </c>
      <c r="AR13" s="40"/>
      <c r="AS13" s="41"/>
      <c r="AT13" s="42"/>
      <c r="AU13" s="40"/>
      <c r="AV13" s="41"/>
      <c r="AW13" s="42"/>
    </row>
    <row r="14" spans="1:49" ht="16.5" thickBot="1">
      <c r="A14" s="18" t="s">
        <v>49</v>
      </c>
      <c r="B14" s="40">
        <v>4</v>
      </c>
      <c r="C14" s="41">
        <v>4</v>
      </c>
      <c r="D14" s="42">
        <v>4</v>
      </c>
      <c r="E14" s="40">
        <v>4</v>
      </c>
      <c r="F14" s="41">
        <v>4</v>
      </c>
      <c r="G14" s="42">
        <v>4</v>
      </c>
      <c r="H14" s="40">
        <v>4</v>
      </c>
      <c r="I14" s="41">
        <v>4</v>
      </c>
      <c r="J14" s="42">
        <v>4</v>
      </c>
      <c r="K14" s="40">
        <v>4</v>
      </c>
      <c r="L14" s="41">
        <v>4</v>
      </c>
      <c r="M14" s="42">
        <v>4</v>
      </c>
      <c r="N14" s="40">
        <v>3</v>
      </c>
      <c r="O14" s="41">
        <v>4</v>
      </c>
      <c r="P14" s="42">
        <v>3</v>
      </c>
      <c r="Q14" s="40">
        <v>4</v>
      </c>
      <c r="R14" s="41">
        <v>5</v>
      </c>
      <c r="S14" s="42">
        <v>5</v>
      </c>
      <c r="T14" s="40"/>
      <c r="U14" s="41">
        <v>5</v>
      </c>
      <c r="V14" s="42">
        <v>5</v>
      </c>
      <c r="W14" s="40">
        <v>4</v>
      </c>
      <c r="X14" s="41">
        <v>4</v>
      </c>
      <c r="Y14" s="43">
        <v>4</v>
      </c>
      <c r="Z14" s="40">
        <v>4</v>
      </c>
      <c r="AA14" s="41">
        <v>4</v>
      </c>
      <c r="AB14" s="42">
        <v>4</v>
      </c>
      <c r="AC14" s="40">
        <v>4</v>
      </c>
      <c r="AD14" s="41">
        <v>4</v>
      </c>
      <c r="AE14" s="42">
        <v>4</v>
      </c>
      <c r="AF14" s="40">
        <v>5</v>
      </c>
      <c r="AG14" s="41">
        <v>4</v>
      </c>
      <c r="AH14" s="43">
        <v>5</v>
      </c>
      <c r="AI14" s="44">
        <v>5</v>
      </c>
      <c r="AJ14" s="45">
        <v>4</v>
      </c>
      <c r="AK14" s="46">
        <v>4</v>
      </c>
      <c r="AL14" s="40">
        <v>5</v>
      </c>
      <c r="AM14" s="41">
        <v>5</v>
      </c>
      <c r="AN14" s="42">
        <v>5</v>
      </c>
      <c r="AO14" s="40">
        <v>4</v>
      </c>
      <c r="AP14" s="41">
        <v>5</v>
      </c>
      <c r="AQ14" s="42">
        <v>5</v>
      </c>
      <c r="AR14" s="40"/>
      <c r="AS14" s="41"/>
      <c r="AT14" s="42"/>
      <c r="AU14" s="40"/>
      <c r="AV14" s="41"/>
      <c r="AW14" s="42"/>
    </row>
    <row r="15" spans="1:49" ht="16.5" thickBot="1">
      <c r="A15" s="18" t="s">
        <v>50</v>
      </c>
      <c r="B15" s="40">
        <v>5</v>
      </c>
      <c r="C15" s="41">
        <v>5</v>
      </c>
      <c r="D15" s="42">
        <v>5</v>
      </c>
      <c r="E15" s="40">
        <v>5</v>
      </c>
      <c r="F15" s="41">
        <v>5</v>
      </c>
      <c r="G15" s="42">
        <v>5</v>
      </c>
      <c r="H15" s="40">
        <v>5</v>
      </c>
      <c r="I15" s="41">
        <v>5</v>
      </c>
      <c r="J15" s="42">
        <v>5</v>
      </c>
      <c r="K15" s="40">
        <v>5</v>
      </c>
      <c r="L15" s="41">
        <v>5</v>
      </c>
      <c r="M15" s="42">
        <v>5</v>
      </c>
      <c r="N15" s="40">
        <v>5</v>
      </c>
      <c r="O15" s="41">
        <v>5</v>
      </c>
      <c r="P15" s="42">
        <v>5</v>
      </c>
      <c r="Q15" s="40">
        <v>5</v>
      </c>
      <c r="R15" s="41">
        <v>5</v>
      </c>
      <c r="S15" s="42">
        <v>5</v>
      </c>
      <c r="T15" s="40"/>
      <c r="U15" s="41">
        <v>5</v>
      </c>
      <c r="V15" s="42">
        <v>5</v>
      </c>
      <c r="W15" s="40">
        <v>5</v>
      </c>
      <c r="X15" s="41">
        <v>5</v>
      </c>
      <c r="Y15" s="43">
        <v>5</v>
      </c>
      <c r="Z15" s="40">
        <v>5</v>
      </c>
      <c r="AA15" s="41">
        <v>5</v>
      </c>
      <c r="AB15" s="42">
        <v>5</v>
      </c>
      <c r="AC15" s="40">
        <v>5</v>
      </c>
      <c r="AD15" s="41">
        <v>5</v>
      </c>
      <c r="AE15" s="42">
        <v>5</v>
      </c>
      <c r="AF15" s="40">
        <v>5</v>
      </c>
      <c r="AG15" s="41">
        <v>5</v>
      </c>
      <c r="AH15" s="43">
        <v>5</v>
      </c>
      <c r="AI15" s="44">
        <v>5</v>
      </c>
      <c r="AJ15" s="45">
        <v>5</v>
      </c>
      <c r="AK15" s="46">
        <v>5</v>
      </c>
      <c r="AL15" s="40">
        <v>5</v>
      </c>
      <c r="AM15" s="41">
        <v>5</v>
      </c>
      <c r="AN15" s="42">
        <v>5</v>
      </c>
      <c r="AO15" s="40">
        <v>5</v>
      </c>
      <c r="AP15" s="41">
        <v>5</v>
      </c>
      <c r="AQ15" s="42">
        <v>5</v>
      </c>
      <c r="AR15" s="40"/>
      <c r="AS15" s="41"/>
      <c r="AT15" s="42"/>
      <c r="AU15" s="40"/>
      <c r="AV15" s="41"/>
      <c r="AW15" s="42"/>
    </row>
    <row r="16" spans="1:49" ht="16.5" thickBot="1">
      <c r="A16" s="18" t="s">
        <v>51</v>
      </c>
      <c r="B16" s="40">
        <v>3</v>
      </c>
      <c r="C16" s="41">
        <v>4</v>
      </c>
      <c r="D16" s="42">
        <v>4</v>
      </c>
      <c r="E16" s="40">
        <v>4</v>
      </c>
      <c r="F16" s="41">
        <v>4</v>
      </c>
      <c r="G16" s="42">
        <v>4</v>
      </c>
      <c r="H16" s="40">
        <v>3</v>
      </c>
      <c r="I16" s="41">
        <v>4</v>
      </c>
      <c r="J16" s="42">
        <v>4</v>
      </c>
      <c r="K16" s="40">
        <v>3</v>
      </c>
      <c r="L16" s="41">
        <v>3</v>
      </c>
      <c r="M16" s="42">
        <v>3</v>
      </c>
      <c r="N16" s="40">
        <v>3</v>
      </c>
      <c r="O16" s="41">
        <v>3</v>
      </c>
      <c r="P16" s="42">
        <v>3</v>
      </c>
      <c r="Q16" s="40">
        <v>4</v>
      </c>
      <c r="R16" s="41">
        <v>3</v>
      </c>
      <c r="S16" s="42">
        <v>3</v>
      </c>
      <c r="T16" s="40"/>
      <c r="U16" s="41">
        <v>4</v>
      </c>
      <c r="V16" s="42">
        <v>4</v>
      </c>
      <c r="W16" s="40">
        <v>4</v>
      </c>
      <c r="X16" s="41">
        <v>4</v>
      </c>
      <c r="Y16" s="43">
        <v>4</v>
      </c>
      <c r="Z16" s="40">
        <v>3</v>
      </c>
      <c r="AA16" s="41">
        <v>3</v>
      </c>
      <c r="AB16" s="42">
        <v>3</v>
      </c>
      <c r="AC16" s="40">
        <v>3</v>
      </c>
      <c r="AD16" s="41">
        <v>4</v>
      </c>
      <c r="AE16" s="42">
        <v>4</v>
      </c>
      <c r="AF16" s="40">
        <v>5</v>
      </c>
      <c r="AG16" s="41">
        <v>5</v>
      </c>
      <c r="AH16" s="43">
        <v>5</v>
      </c>
      <c r="AI16" s="44">
        <v>5</v>
      </c>
      <c r="AJ16" s="45">
        <v>4</v>
      </c>
      <c r="AK16" s="46">
        <v>5</v>
      </c>
      <c r="AL16" s="40">
        <v>5</v>
      </c>
      <c r="AM16" s="41">
        <v>5</v>
      </c>
      <c r="AN16" s="42">
        <v>5</v>
      </c>
      <c r="AO16" s="40">
        <v>5</v>
      </c>
      <c r="AP16" s="41">
        <v>4</v>
      </c>
      <c r="AQ16" s="42">
        <v>4</v>
      </c>
      <c r="AR16" s="40"/>
      <c r="AS16" s="41"/>
      <c r="AT16" s="42"/>
      <c r="AU16" s="40"/>
      <c r="AV16" s="41"/>
      <c r="AW16" s="42"/>
    </row>
    <row r="17" spans="1:49" ht="16.5" thickBot="1">
      <c r="A17" s="18" t="s">
        <v>52</v>
      </c>
      <c r="B17" s="40">
        <v>3</v>
      </c>
      <c r="C17" s="41">
        <v>3</v>
      </c>
      <c r="D17" s="42">
        <v>3</v>
      </c>
      <c r="E17" s="40">
        <v>4</v>
      </c>
      <c r="F17" s="41">
        <v>4</v>
      </c>
      <c r="G17" s="42">
        <v>3</v>
      </c>
      <c r="H17" s="40">
        <v>3</v>
      </c>
      <c r="I17" s="41">
        <v>3</v>
      </c>
      <c r="J17" s="42">
        <v>3</v>
      </c>
      <c r="K17" s="40">
        <v>4</v>
      </c>
      <c r="L17" s="41">
        <v>4</v>
      </c>
      <c r="M17" s="42">
        <v>4</v>
      </c>
      <c r="N17" s="40">
        <v>4</v>
      </c>
      <c r="O17" s="41">
        <v>4</v>
      </c>
      <c r="P17" s="42">
        <v>4</v>
      </c>
      <c r="Q17" s="40">
        <v>4</v>
      </c>
      <c r="R17" s="41">
        <v>3</v>
      </c>
      <c r="S17" s="42">
        <v>4</v>
      </c>
      <c r="T17" s="40"/>
      <c r="U17" s="41">
        <v>4</v>
      </c>
      <c r="V17" s="42">
        <v>4</v>
      </c>
      <c r="W17" s="40">
        <v>4</v>
      </c>
      <c r="X17" s="41">
        <v>4</v>
      </c>
      <c r="Y17" s="43">
        <v>4</v>
      </c>
      <c r="Z17" s="40">
        <v>4</v>
      </c>
      <c r="AA17" s="41">
        <v>4</v>
      </c>
      <c r="AB17" s="42">
        <v>4</v>
      </c>
      <c r="AC17" s="40">
        <v>5</v>
      </c>
      <c r="AD17" s="41">
        <v>5</v>
      </c>
      <c r="AE17" s="42">
        <v>5</v>
      </c>
      <c r="AF17" s="40">
        <v>5</v>
      </c>
      <c r="AG17" s="41">
        <v>5</v>
      </c>
      <c r="AH17" s="43">
        <v>5</v>
      </c>
      <c r="AI17" s="44">
        <v>5</v>
      </c>
      <c r="AJ17" s="45">
        <v>5</v>
      </c>
      <c r="AK17" s="46">
        <v>5</v>
      </c>
      <c r="AL17" s="40">
        <v>4</v>
      </c>
      <c r="AM17" s="41">
        <v>5</v>
      </c>
      <c r="AN17" s="42">
        <v>5</v>
      </c>
      <c r="AO17" s="40">
        <v>5</v>
      </c>
      <c r="AP17" s="41">
        <v>5</v>
      </c>
      <c r="AQ17" s="42">
        <v>5</v>
      </c>
      <c r="AR17" s="40"/>
      <c r="AS17" s="41">
        <v>4</v>
      </c>
      <c r="AT17" s="42">
        <v>4</v>
      </c>
      <c r="AU17" s="40"/>
      <c r="AV17" s="41">
        <v>4</v>
      </c>
      <c r="AW17" s="42">
        <v>4</v>
      </c>
    </row>
    <row r="18" spans="1:49" ht="32.25" thickBot="1">
      <c r="A18" s="18" t="s">
        <v>53</v>
      </c>
      <c r="B18" s="40">
        <v>3</v>
      </c>
      <c r="C18" s="41">
        <v>3</v>
      </c>
      <c r="D18" s="42">
        <v>3</v>
      </c>
      <c r="E18" s="40">
        <v>3</v>
      </c>
      <c r="F18" s="41">
        <v>3</v>
      </c>
      <c r="G18" s="42">
        <v>3</v>
      </c>
      <c r="H18" s="40">
        <v>3</v>
      </c>
      <c r="I18" s="41">
        <v>3</v>
      </c>
      <c r="J18" s="42">
        <v>3</v>
      </c>
      <c r="K18" s="40">
        <v>3</v>
      </c>
      <c r="L18" s="41">
        <v>3</v>
      </c>
      <c r="M18" s="42">
        <v>3</v>
      </c>
      <c r="N18" s="40">
        <v>3</v>
      </c>
      <c r="O18" s="41">
        <v>3</v>
      </c>
      <c r="P18" s="42">
        <v>3</v>
      </c>
      <c r="Q18" s="40">
        <v>3</v>
      </c>
      <c r="R18" s="41">
        <v>3</v>
      </c>
      <c r="S18" s="42">
        <v>3</v>
      </c>
      <c r="T18" s="40"/>
      <c r="U18" s="41">
        <v>3</v>
      </c>
      <c r="V18" s="42">
        <v>3</v>
      </c>
      <c r="W18" s="40">
        <v>3</v>
      </c>
      <c r="X18" s="41">
        <v>3</v>
      </c>
      <c r="Y18" s="43">
        <v>3</v>
      </c>
      <c r="Z18" s="40">
        <v>3</v>
      </c>
      <c r="AA18" s="41">
        <v>3</v>
      </c>
      <c r="AB18" s="42">
        <v>3</v>
      </c>
      <c r="AC18" s="40">
        <v>3</v>
      </c>
      <c r="AD18" s="41">
        <v>3</v>
      </c>
      <c r="AE18" s="42">
        <v>3</v>
      </c>
      <c r="AF18" s="40">
        <v>3</v>
      </c>
      <c r="AG18" s="41">
        <v>4</v>
      </c>
      <c r="AH18" s="43">
        <v>3</v>
      </c>
      <c r="AI18" s="44">
        <v>5</v>
      </c>
      <c r="AJ18" s="45">
        <v>4</v>
      </c>
      <c r="AK18" s="46">
        <v>4</v>
      </c>
      <c r="AL18" s="40">
        <v>5</v>
      </c>
      <c r="AM18" s="41">
        <v>4</v>
      </c>
      <c r="AN18" s="42">
        <v>4</v>
      </c>
      <c r="AO18" s="40">
        <v>3</v>
      </c>
      <c r="AP18" s="41">
        <v>4</v>
      </c>
      <c r="AQ18" s="42">
        <v>3</v>
      </c>
      <c r="AR18" s="40"/>
      <c r="AS18" s="41"/>
      <c r="AT18" s="42"/>
      <c r="AU18" s="40"/>
      <c r="AV18" s="41"/>
      <c r="AW18" s="42"/>
    </row>
    <row r="19" spans="1:49" ht="32.25" thickBot="1">
      <c r="A19" s="18" t="s">
        <v>54</v>
      </c>
      <c r="B19" s="40">
        <v>3</v>
      </c>
      <c r="C19" s="41">
        <v>3</v>
      </c>
      <c r="D19" s="42">
        <v>3</v>
      </c>
      <c r="E19" s="40">
        <v>3</v>
      </c>
      <c r="F19" s="41">
        <v>3</v>
      </c>
      <c r="G19" s="42">
        <v>3</v>
      </c>
      <c r="H19" s="40">
        <v>3</v>
      </c>
      <c r="I19" s="41">
        <v>3</v>
      </c>
      <c r="J19" s="42">
        <v>3</v>
      </c>
      <c r="K19" s="40">
        <v>3</v>
      </c>
      <c r="L19" s="41">
        <v>3</v>
      </c>
      <c r="M19" s="42">
        <v>3</v>
      </c>
      <c r="N19" s="40">
        <v>3</v>
      </c>
      <c r="O19" s="41">
        <v>3</v>
      </c>
      <c r="P19" s="42">
        <v>3</v>
      </c>
      <c r="Q19" s="40">
        <v>3</v>
      </c>
      <c r="R19" s="41">
        <v>3</v>
      </c>
      <c r="S19" s="42">
        <v>3</v>
      </c>
      <c r="T19" s="40"/>
      <c r="U19" s="41">
        <v>3</v>
      </c>
      <c r="V19" s="42">
        <v>3</v>
      </c>
      <c r="W19" s="40">
        <v>3</v>
      </c>
      <c r="X19" s="41">
        <v>3</v>
      </c>
      <c r="Y19" s="43">
        <v>3</v>
      </c>
      <c r="Z19" s="40">
        <v>3</v>
      </c>
      <c r="AA19" s="41">
        <v>3</v>
      </c>
      <c r="AB19" s="42">
        <v>3</v>
      </c>
      <c r="AC19" s="40">
        <v>3</v>
      </c>
      <c r="AD19" s="41">
        <v>3</v>
      </c>
      <c r="AE19" s="42">
        <v>3</v>
      </c>
      <c r="AF19" s="40">
        <v>4</v>
      </c>
      <c r="AG19" s="41">
        <v>5</v>
      </c>
      <c r="AH19" s="43">
        <v>4</v>
      </c>
      <c r="AI19" s="44">
        <v>4</v>
      </c>
      <c r="AJ19" s="45">
        <v>3</v>
      </c>
      <c r="AK19" s="46">
        <v>3</v>
      </c>
      <c r="AL19" s="40">
        <v>5</v>
      </c>
      <c r="AM19" s="41">
        <v>5</v>
      </c>
      <c r="AN19" s="42">
        <v>5</v>
      </c>
      <c r="AO19" s="40">
        <v>3</v>
      </c>
      <c r="AP19" s="41">
        <v>4</v>
      </c>
      <c r="AQ19" s="42">
        <v>3</v>
      </c>
      <c r="AR19" s="40"/>
      <c r="AS19" s="41"/>
      <c r="AT19" s="42"/>
      <c r="AU19" s="40"/>
      <c r="AV19" s="41"/>
      <c r="AW19" s="42"/>
    </row>
    <row r="20" spans="1:49" ht="16.5" thickBot="1">
      <c r="A20" s="18" t="s">
        <v>55</v>
      </c>
      <c r="B20" s="40">
        <v>3</v>
      </c>
      <c r="C20" s="41">
        <v>3</v>
      </c>
      <c r="D20" s="42">
        <v>3</v>
      </c>
      <c r="E20" s="40">
        <v>3</v>
      </c>
      <c r="F20" s="41">
        <v>4</v>
      </c>
      <c r="G20" s="42">
        <v>3</v>
      </c>
      <c r="H20" s="40">
        <v>3</v>
      </c>
      <c r="I20" s="41">
        <v>3</v>
      </c>
      <c r="J20" s="42">
        <v>4</v>
      </c>
      <c r="K20" s="40">
        <v>3</v>
      </c>
      <c r="L20" s="41">
        <v>3</v>
      </c>
      <c r="M20" s="42">
        <v>3</v>
      </c>
      <c r="N20" s="40">
        <v>3</v>
      </c>
      <c r="O20" s="41">
        <v>3</v>
      </c>
      <c r="P20" s="42">
        <v>3</v>
      </c>
      <c r="Q20" s="40">
        <v>4</v>
      </c>
      <c r="R20" s="41">
        <v>3</v>
      </c>
      <c r="S20" s="42">
        <v>3</v>
      </c>
      <c r="T20" s="40"/>
      <c r="U20" s="41">
        <v>3</v>
      </c>
      <c r="V20" s="42">
        <v>3</v>
      </c>
      <c r="W20" s="40">
        <v>3</v>
      </c>
      <c r="X20" s="41">
        <v>4</v>
      </c>
      <c r="Y20" s="43">
        <v>3</v>
      </c>
      <c r="Z20" s="40">
        <v>3</v>
      </c>
      <c r="AA20" s="41">
        <v>4</v>
      </c>
      <c r="AB20" s="42">
        <v>4</v>
      </c>
      <c r="AC20" s="40">
        <v>4</v>
      </c>
      <c r="AD20" s="41">
        <v>3</v>
      </c>
      <c r="AE20" s="42">
        <v>3</v>
      </c>
      <c r="AF20" s="40">
        <v>4</v>
      </c>
      <c r="AG20" s="41">
        <v>3</v>
      </c>
      <c r="AH20" s="43">
        <v>3</v>
      </c>
      <c r="AI20" s="44">
        <v>4</v>
      </c>
      <c r="AJ20" s="45">
        <v>3</v>
      </c>
      <c r="AK20" s="46">
        <v>4</v>
      </c>
      <c r="AL20" s="40">
        <v>5</v>
      </c>
      <c r="AM20" s="41">
        <v>4</v>
      </c>
      <c r="AN20" s="42">
        <v>4</v>
      </c>
      <c r="AO20" s="40">
        <v>3</v>
      </c>
      <c r="AP20" s="41">
        <v>3</v>
      </c>
      <c r="AQ20" s="42">
        <v>3</v>
      </c>
      <c r="AR20" s="40"/>
      <c r="AS20" s="41"/>
      <c r="AT20" s="42"/>
      <c r="AU20" s="40"/>
      <c r="AV20" s="41"/>
      <c r="AW20" s="42"/>
    </row>
    <row r="21" spans="1:49" ht="32.25" thickBot="1">
      <c r="A21" s="18" t="s">
        <v>56</v>
      </c>
      <c r="B21" s="40">
        <v>5</v>
      </c>
      <c r="C21" s="41">
        <v>5</v>
      </c>
      <c r="D21" s="42">
        <v>5</v>
      </c>
      <c r="E21" s="40">
        <v>5</v>
      </c>
      <c r="F21" s="41">
        <v>5</v>
      </c>
      <c r="G21" s="42">
        <v>5</v>
      </c>
      <c r="H21" s="40">
        <v>5</v>
      </c>
      <c r="I21" s="41">
        <v>5</v>
      </c>
      <c r="J21" s="42">
        <v>5</v>
      </c>
      <c r="K21" s="40">
        <v>5</v>
      </c>
      <c r="L21" s="41">
        <v>5</v>
      </c>
      <c r="M21" s="42">
        <v>5</v>
      </c>
      <c r="N21" s="40">
        <v>5</v>
      </c>
      <c r="O21" s="41">
        <v>5</v>
      </c>
      <c r="P21" s="42">
        <v>5</v>
      </c>
      <c r="Q21" s="40">
        <v>5</v>
      </c>
      <c r="R21" s="41">
        <v>5</v>
      </c>
      <c r="S21" s="42">
        <v>5</v>
      </c>
      <c r="T21" s="40"/>
      <c r="U21" s="41">
        <v>5</v>
      </c>
      <c r="V21" s="42">
        <v>5</v>
      </c>
      <c r="W21" s="40">
        <v>5</v>
      </c>
      <c r="X21" s="41">
        <v>5</v>
      </c>
      <c r="Y21" s="43">
        <v>5</v>
      </c>
      <c r="Z21" s="40">
        <v>5</v>
      </c>
      <c r="AA21" s="41">
        <v>5</v>
      </c>
      <c r="AB21" s="42">
        <v>5</v>
      </c>
      <c r="AC21" s="40">
        <v>5</v>
      </c>
      <c r="AD21" s="41">
        <v>5</v>
      </c>
      <c r="AE21" s="42">
        <v>5</v>
      </c>
      <c r="AF21" s="40">
        <v>5</v>
      </c>
      <c r="AG21" s="41">
        <v>5</v>
      </c>
      <c r="AH21" s="43">
        <v>5</v>
      </c>
      <c r="AI21" s="44">
        <v>5</v>
      </c>
      <c r="AJ21" s="45">
        <v>5</v>
      </c>
      <c r="AK21" s="46">
        <v>5</v>
      </c>
      <c r="AL21" s="40">
        <v>5</v>
      </c>
      <c r="AM21" s="41">
        <v>5</v>
      </c>
      <c r="AN21" s="42">
        <v>5</v>
      </c>
      <c r="AO21" s="40">
        <v>5</v>
      </c>
      <c r="AP21" s="41">
        <v>5</v>
      </c>
      <c r="AQ21" s="42">
        <v>5</v>
      </c>
      <c r="AR21" s="40"/>
      <c r="AS21" s="41"/>
      <c r="AT21" s="42"/>
      <c r="AU21" s="40"/>
      <c r="AV21" s="41"/>
      <c r="AW21" s="42"/>
    </row>
    <row r="22" spans="1:49" ht="32.25" thickBot="1">
      <c r="A22" s="18" t="s">
        <v>57</v>
      </c>
      <c r="B22" s="40">
        <v>5</v>
      </c>
      <c r="C22" s="41">
        <v>5</v>
      </c>
      <c r="D22" s="42">
        <v>5</v>
      </c>
      <c r="E22" s="40">
        <v>5</v>
      </c>
      <c r="F22" s="41">
        <v>5</v>
      </c>
      <c r="G22" s="42">
        <v>5</v>
      </c>
      <c r="H22" s="40">
        <v>5</v>
      </c>
      <c r="I22" s="41">
        <v>5</v>
      </c>
      <c r="J22" s="42">
        <v>5</v>
      </c>
      <c r="K22" s="40">
        <v>5</v>
      </c>
      <c r="L22" s="41">
        <v>5</v>
      </c>
      <c r="M22" s="42">
        <v>5</v>
      </c>
      <c r="N22" s="40">
        <v>5</v>
      </c>
      <c r="O22" s="41">
        <v>4</v>
      </c>
      <c r="P22" s="42">
        <v>5</v>
      </c>
      <c r="Q22" s="40">
        <v>5</v>
      </c>
      <c r="R22" s="41">
        <v>5</v>
      </c>
      <c r="S22" s="42">
        <v>5</v>
      </c>
      <c r="T22" s="40"/>
      <c r="U22" s="41">
        <v>5</v>
      </c>
      <c r="V22" s="42">
        <v>5</v>
      </c>
      <c r="W22" s="40">
        <v>5</v>
      </c>
      <c r="X22" s="41">
        <v>5</v>
      </c>
      <c r="Y22" s="43">
        <v>5</v>
      </c>
      <c r="Z22" s="40">
        <v>5</v>
      </c>
      <c r="AA22" s="41">
        <v>5</v>
      </c>
      <c r="AB22" s="42">
        <v>4</v>
      </c>
      <c r="AC22" s="40">
        <v>5</v>
      </c>
      <c r="AD22" s="41">
        <v>5</v>
      </c>
      <c r="AE22" s="42">
        <v>5</v>
      </c>
      <c r="AF22" s="40">
        <v>5</v>
      </c>
      <c r="AG22" s="41">
        <v>5</v>
      </c>
      <c r="AH22" s="43">
        <v>5</v>
      </c>
      <c r="AI22" s="44">
        <v>5</v>
      </c>
      <c r="AJ22" s="45">
        <v>5</v>
      </c>
      <c r="AK22" s="46">
        <v>5</v>
      </c>
      <c r="AL22" s="40">
        <v>5</v>
      </c>
      <c r="AM22" s="41">
        <v>5</v>
      </c>
      <c r="AN22" s="42">
        <v>5</v>
      </c>
      <c r="AO22" s="40">
        <v>5</v>
      </c>
      <c r="AP22" s="41">
        <v>5</v>
      </c>
      <c r="AQ22" s="42">
        <v>5</v>
      </c>
      <c r="AR22" s="40">
        <v>4</v>
      </c>
      <c r="AS22" s="41">
        <v>4</v>
      </c>
      <c r="AT22" s="42">
        <v>5</v>
      </c>
      <c r="AU22" s="40">
        <v>4</v>
      </c>
      <c r="AV22" s="41">
        <v>4</v>
      </c>
      <c r="AW22" s="42">
        <v>5</v>
      </c>
    </row>
    <row r="23" spans="1:49" ht="32.25" thickBot="1">
      <c r="A23" s="18" t="s">
        <v>58</v>
      </c>
      <c r="B23" s="40">
        <v>3</v>
      </c>
      <c r="C23" s="41">
        <v>3</v>
      </c>
      <c r="D23" s="42">
        <v>3</v>
      </c>
      <c r="E23" s="40">
        <v>3</v>
      </c>
      <c r="F23" s="41">
        <v>3</v>
      </c>
      <c r="G23" s="42">
        <v>3</v>
      </c>
      <c r="H23" s="40">
        <v>3</v>
      </c>
      <c r="I23" s="41">
        <v>3</v>
      </c>
      <c r="J23" s="42">
        <v>3</v>
      </c>
      <c r="K23" s="40">
        <v>3</v>
      </c>
      <c r="L23" s="41">
        <v>3</v>
      </c>
      <c r="M23" s="42">
        <v>3</v>
      </c>
      <c r="N23" s="40">
        <v>3</v>
      </c>
      <c r="O23" s="41">
        <v>3</v>
      </c>
      <c r="P23" s="42">
        <v>3</v>
      </c>
      <c r="Q23" s="40">
        <v>3</v>
      </c>
      <c r="R23" s="41">
        <v>3</v>
      </c>
      <c r="S23" s="42">
        <v>3</v>
      </c>
      <c r="T23" s="40"/>
      <c r="U23" s="41">
        <v>3</v>
      </c>
      <c r="V23" s="42">
        <v>3</v>
      </c>
      <c r="W23" s="40">
        <v>3</v>
      </c>
      <c r="X23" s="41">
        <v>3</v>
      </c>
      <c r="Y23" s="43">
        <v>3</v>
      </c>
      <c r="Z23" s="40">
        <v>3</v>
      </c>
      <c r="AA23" s="41">
        <v>3</v>
      </c>
      <c r="AB23" s="42">
        <v>3</v>
      </c>
      <c r="AC23" s="40">
        <v>4</v>
      </c>
      <c r="AD23" s="41">
        <v>3</v>
      </c>
      <c r="AE23" s="42">
        <v>3</v>
      </c>
      <c r="AF23" s="40">
        <v>4</v>
      </c>
      <c r="AG23" s="41">
        <v>3</v>
      </c>
      <c r="AH23" s="43">
        <v>3</v>
      </c>
      <c r="AI23" s="44">
        <v>4</v>
      </c>
      <c r="AJ23" s="45">
        <v>3</v>
      </c>
      <c r="AK23" s="46">
        <v>3</v>
      </c>
      <c r="AL23" s="40">
        <v>3</v>
      </c>
      <c r="AM23" s="41">
        <v>3</v>
      </c>
      <c r="AN23" s="42">
        <v>3</v>
      </c>
      <c r="AO23" s="40">
        <v>3</v>
      </c>
      <c r="AP23" s="41">
        <v>3</v>
      </c>
      <c r="AQ23" s="42">
        <v>3</v>
      </c>
      <c r="AR23" s="40"/>
      <c r="AS23" s="41"/>
      <c r="AT23" s="42"/>
      <c r="AU23" s="40"/>
      <c r="AV23" s="41"/>
      <c r="AW23" s="42"/>
    </row>
    <row r="24" spans="1:49" ht="32.25" thickBot="1">
      <c r="A24" s="18" t="s">
        <v>59</v>
      </c>
      <c r="B24" s="40">
        <v>4</v>
      </c>
      <c r="C24" s="41">
        <v>3</v>
      </c>
      <c r="D24" s="42">
        <v>3</v>
      </c>
      <c r="E24" s="40">
        <v>4</v>
      </c>
      <c r="F24" s="41">
        <v>3</v>
      </c>
      <c r="G24" s="42">
        <v>3</v>
      </c>
      <c r="H24" s="40">
        <v>3</v>
      </c>
      <c r="I24" s="41">
        <v>3</v>
      </c>
      <c r="J24" s="42">
        <v>3</v>
      </c>
      <c r="K24" s="40">
        <v>3</v>
      </c>
      <c r="L24" s="41">
        <v>3</v>
      </c>
      <c r="M24" s="42">
        <v>3</v>
      </c>
      <c r="N24" s="40">
        <v>3</v>
      </c>
      <c r="O24" s="41">
        <v>3</v>
      </c>
      <c r="P24" s="42">
        <v>3</v>
      </c>
      <c r="Q24" s="40">
        <v>4</v>
      </c>
      <c r="R24" s="41">
        <v>3</v>
      </c>
      <c r="S24" s="42">
        <v>3</v>
      </c>
      <c r="T24" s="40"/>
      <c r="U24" s="41">
        <v>4</v>
      </c>
      <c r="V24" s="42">
        <v>3</v>
      </c>
      <c r="W24" s="40">
        <v>3</v>
      </c>
      <c r="X24" s="41">
        <v>3</v>
      </c>
      <c r="Y24" s="43">
        <v>3</v>
      </c>
      <c r="Z24" s="40">
        <v>3</v>
      </c>
      <c r="AA24" s="41">
        <v>3</v>
      </c>
      <c r="AB24" s="42">
        <v>3</v>
      </c>
      <c r="AC24" s="40">
        <v>4</v>
      </c>
      <c r="AD24" s="41">
        <v>4</v>
      </c>
      <c r="AE24" s="42">
        <v>3</v>
      </c>
      <c r="AF24" s="40">
        <v>4</v>
      </c>
      <c r="AG24" s="41">
        <v>4</v>
      </c>
      <c r="AH24" s="43">
        <v>3</v>
      </c>
      <c r="AI24" s="44">
        <v>5</v>
      </c>
      <c r="AJ24" s="45">
        <v>4</v>
      </c>
      <c r="AK24" s="46">
        <v>4</v>
      </c>
      <c r="AL24" s="40">
        <v>5</v>
      </c>
      <c r="AM24" s="41">
        <v>5</v>
      </c>
      <c r="AN24" s="42">
        <v>5</v>
      </c>
      <c r="AO24" s="40">
        <v>4</v>
      </c>
      <c r="AP24" s="41">
        <v>5</v>
      </c>
      <c r="AQ24" s="42">
        <v>4</v>
      </c>
      <c r="AR24" s="40"/>
      <c r="AS24" s="41"/>
      <c r="AT24" s="42"/>
      <c r="AU24" s="40"/>
      <c r="AV24" s="41"/>
      <c r="AW24" s="42"/>
    </row>
    <row r="25" spans="1:49" ht="32.25" thickBot="1">
      <c r="A25" s="18" t="s">
        <v>60</v>
      </c>
      <c r="B25" s="40">
        <v>4</v>
      </c>
      <c r="C25" s="41">
        <v>4</v>
      </c>
      <c r="D25" s="42">
        <v>4</v>
      </c>
      <c r="E25" s="40">
        <v>4</v>
      </c>
      <c r="F25" s="41">
        <v>4</v>
      </c>
      <c r="G25" s="42">
        <v>4</v>
      </c>
      <c r="H25" s="40">
        <v>5</v>
      </c>
      <c r="I25" s="41">
        <v>5</v>
      </c>
      <c r="J25" s="42">
        <v>5</v>
      </c>
      <c r="K25" s="40">
        <v>5</v>
      </c>
      <c r="L25" s="41">
        <v>5</v>
      </c>
      <c r="M25" s="42">
        <v>5</v>
      </c>
      <c r="N25" s="40">
        <v>4</v>
      </c>
      <c r="O25" s="41">
        <v>4</v>
      </c>
      <c r="P25" s="42">
        <v>4</v>
      </c>
      <c r="Q25" s="40">
        <v>5</v>
      </c>
      <c r="R25" s="41">
        <v>4</v>
      </c>
      <c r="S25" s="42">
        <v>4</v>
      </c>
      <c r="T25" s="40"/>
      <c r="U25" s="41">
        <v>5</v>
      </c>
      <c r="V25" s="42">
        <v>5</v>
      </c>
      <c r="W25" s="40">
        <v>4</v>
      </c>
      <c r="X25" s="41">
        <v>4</v>
      </c>
      <c r="Y25" s="43">
        <v>4</v>
      </c>
      <c r="Z25" s="40">
        <v>4</v>
      </c>
      <c r="AA25" s="41">
        <v>4</v>
      </c>
      <c r="AB25" s="42">
        <v>4</v>
      </c>
      <c r="AC25" s="40">
        <v>5</v>
      </c>
      <c r="AD25" s="41">
        <v>5</v>
      </c>
      <c r="AE25" s="42">
        <v>4</v>
      </c>
      <c r="AF25" s="40">
        <v>5</v>
      </c>
      <c r="AG25" s="41">
        <v>5</v>
      </c>
      <c r="AH25" s="43">
        <v>5</v>
      </c>
      <c r="AI25" s="44">
        <v>5</v>
      </c>
      <c r="AJ25" s="45">
        <v>4</v>
      </c>
      <c r="AK25" s="46">
        <v>5</v>
      </c>
      <c r="AL25" s="40">
        <v>5</v>
      </c>
      <c r="AM25" s="41">
        <v>5</v>
      </c>
      <c r="AN25" s="42">
        <v>5</v>
      </c>
      <c r="AO25" s="40">
        <v>5</v>
      </c>
      <c r="AP25" s="41">
        <v>4</v>
      </c>
      <c r="AQ25" s="42">
        <v>4</v>
      </c>
      <c r="AR25" s="40"/>
      <c r="AS25" s="41"/>
      <c r="AT25" s="42"/>
      <c r="AU25" s="40"/>
      <c r="AV25" s="41"/>
      <c r="AW25" s="42"/>
    </row>
    <row r="26" spans="1:49" ht="32.25" thickBot="1">
      <c r="A26" s="18" t="s">
        <v>61</v>
      </c>
      <c r="B26" s="40">
        <v>3</v>
      </c>
      <c r="C26" s="41">
        <v>3</v>
      </c>
      <c r="D26" s="42">
        <v>3</v>
      </c>
      <c r="E26" s="40">
        <v>3</v>
      </c>
      <c r="F26" s="41">
        <v>3</v>
      </c>
      <c r="G26" s="42">
        <v>4</v>
      </c>
      <c r="H26" s="40">
        <v>4</v>
      </c>
      <c r="I26" s="41">
        <v>3</v>
      </c>
      <c r="J26" s="42">
        <f>'[1] 2 четверть   '!E11</f>
        <v>4</v>
      </c>
      <c r="K26" s="40">
        <v>4</v>
      </c>
      <c r="L26" s="41">
        <v>4</v>
      </c>
      <c r="M26" s="42">
        <v>4</v>
      </c>
      <c r="N26" s="40">
        <v>3</v>
      </c>
      <c r="O26" s="41">
        <v>4</v>
      </c>
      <c r="P26" s="42">
        <v>4</v>
      </c>
      <c r="Q26" s="40">
        <v>3</v>
      </c>
      <c r="R26" s="41">
        <v>4</v>
      </c>
      <c r="S26" s="42">
        <f>'[1] 2 четверть   '!H11</f>
        <v>3</v>
      </c>
      <c r="T26" s="40"/>
      <c r="U26" s="41">
        <v>4</v>
      </c>
      <c r="V26" s="42">
        <v>3</v>
      </c>
      <c r="W26" s="40">
        <v>4</v>
      </c>
      <c r="X26" s="41">
        <v>4</v>
      </c>
      <c r="Y26" s="43">
        <f>'[1] 2 четверть   '!J11</f>
        <v>4</v>
      </c>
      <c r="Z26" s="40">
        <v>4</v>
      </c>
      <c r="AA26" s="41">
        <v>4</v>
      </c>
      <c r="AB26" s="42">
        <v>4</v>
      </c>
      <c r="AC26" s="40">
        <v>4</v>
      </c>
      <c r="AD26" s="41">
        <v>4</v>
      </c>
      <c r="AE26" s="42">
        <v>4</v>
      </c>
      <c r="AF26" s="40">
        <v>4</v>
      </c>
      <c r="AG26" s="41">
        <v>4</v>
      </c>
      <c r="AH26" s="43">
        <f>'[1] 2 четверть   '!L11</f>
        <v>4</v>
      </c>
      <c r="AI26" s="44">
        <v>4</v>
      </c>
      <c r="AJ26" s="45">
        <v>4</v>
      </c>
      <c r="AK26" s="46">
        <v>5</v>
      </c>
      <c r="AL26" s="40">
        <v>5</v>
      </c>
      <c r="AM26" s="41">
        <v>5</v>
      </c>
      <c r="AN26" s="42">
        <v>5</v>
      </c>
      <c r="AO26" s="40">
        <v>4</v>
      </c>
      <c r="AP26" s="41">
        <v>3</v>
      </c>
      <c r="AQ26" s="42">
        <f>'[1] 2 четверть   '!O11</f>
        <v>4</v>
      </c>
      <c r="AR26" s="40"/>
      <c r="AS26" s="41"/>
      <c r="AT26" s="42"/>
      <c r="AU26" s="40"/>
      <c r="AV26" s="41"/>
      <c r="AW26" s="42"/>
    </row>
    <row r="27" spans="1:49">
      <c r="A27" s="47"/>
    </row>
    <row r="28" spans="1:49" ht="18.75">
      <c r="A28" s="48" t="s">
        <v>18</v>
      </c>
      <c r="B28" s="49">
        <f t="shared" ref="B28:AW28" si="0">AVERAGEIF(B3:B26,"&gt;0")</f>
        <v>3.7083333333333335</v>
      </c>
      <c r="C28" s="49">
        <f t="shared" si="0"/>
        <v>3.7083333333333335</v>
      </c>
      <c r="D28" s="49">
        <f t="shared" si="0"/>
        <v>3.6666666666666665</v>
      </c>
      <c r="E28" s="49">
        <f t="shared" si="0"/>
        <v>3.875</v>
      </c>
      <c r="F28" s="49">
        <f t="shared" si="0"/>
        <v>3.875</v>
      </c>
      <c r="G28" s="49">
        <f t="shared" si="0"/>
        <v>3.7916666666666665</v>
      </c>
      <c r="H28" s="49">
        <f t="shared" si="0"/>
        <v>3.75</v>
      </c>
      <c r="I28" s="49">
        <f t="shared" si="0"/>
        <v>3.8333333333333335</v>
      </c>
      <c r="J28" s="49">
        <f t="shared" si="0"/>
        <v>3.8333333333333335</v>
      </c>
      <c r="K28" s="49">
        <f t="shared" si="0"/>
        <v>3.9166666666666665</v>
      </c>
      <c r="L28" s="49">
        <f t="shared" si="0"/>
        <v>3.875</v>
      </c>
      <c r="M28" s="49">
        <f t="shared" si="0"/>
        <v>3.7916666666666665</v>
      </c>
      <c r="N28" s="49">
        <f t="shared" si="0"/>
        <v>3.6666666666666665</v>
      </c>
      <c r="O28" s="49">
        <f t="shared" si="0"/>
        <v>3.7083333333333335</v>
      </c>
      <c r="P28" s="49">
        <f t="shared" si="0"/>
        <v>3.6666666666666665</v>
      </c>
      <c r="Q28" s="49">
        <f t="shared" si="0"/>
        <v>4.083333333333333</v>
      </c>
      <c r="R28" s="49">
        <f t="shared" si="0"/>
        <v>3.875</v>
      </c>
      <c r="S28" s="49">
        <f t="shared" si="0"/>
        <v>3.875</v>
      </c>
      <c r="T28" s="49" t="e">
        <f t="shared" si="0"/>
        <v>#DIV/0!</v>
      </c>
      <c r="U28" s="49">
        <f t="shared" si="0"/>
        <v>4.125</v>
      </c>
      <c r="V28" s="49">
        <f t="shared" si="0"/>
        <v>4.083333333333333</v>
      </c>
      <c r="W28" s="49">
        <f t="shared" si="0"/>
        <v>3.875</v>
      </c>
      <c r="X28" s="49">
        <f t="shared" si="0"/>
        <v>3.9166666666666665</v>
      </c>
      <c r="Y28" s="49">
        <f t="shared" si="0"/>
        <v>3.9166666666666665</v>
      </c>
      <c r="Z28" s="49">
        <f t="shared" si="0"/>
        <v>3.9166666666666665</v>
      </c>
      <c r="AA28" s="49">
        <f t="shared" si="0"/>
        <v>3.7916666666666665</v>
      </c>
      <c r="AB28" s="49">
        <f t="shared" si="0"/>
        <v>3.7916666666666665</v>
      </c>
      <c r="AC28" s="49">
        <f t="shared" si="0"/>
        <v>4.25</v>
      </c>
      <c r="AD28" s="49">
        <f t="shared" si="0"/>
        <v>4.083333333333333</v>
      </c>
      <c r="AE28" s="49">
        <f t="shared" si="0"/>
        <v>4.041666666666667</v>
      </c>
      <c r="AF28" s="49">
        <f t="shared" si="0"/>
        <v>4.583333333333333</v>
      </c>
      <c r="AG28" s="49">
        <f t="shared" si="0"/>
        <v>4.458333333333333</v>
      </c>
      <c r="AH28" s="49">
        <f t="shared" si="0"/>
        <v>4.375</v>
      </c>
      <c r="AI28" s="49">
        <f t="shared" si="0"/>
        <v>4.583333333333333</v>
      </c>
      <c r="AJ28" s="49">
        <f t="shared" si="0"/>
        <v>4.125</v>
      </c>
      <c r="AK28" s="49">
        <f t="shared" si="0"/>
        <v>4.375</v>
      </c>
      <c r="AL28" s="49">
        <f t="shared" si="0"/>
        <v>4.708333333333333</v>
      </c>
      <c r="AM28" s="49">
        <f t="shared" si="0"/>
        <v>4.5</v>
      </c>
      <c r="AN28" s="49">
        <f t="shared" si="0"/>
        <v>4.666666666666667</v>
      </c>
      <c r="AO28" s="49">
        <f t="shared" si="0"/>
        <v>4.333333333333333</v>
      </c>
      <c r="AP28" s="49">
        <f t="shared" si="0"/>
        <v>4.375</v>
      </c>
      <c r="AQ28" s="49">
        <f t="shared" si="0"/>
        <v>4.208333333333333</v>
      </c>
      <c r="AR28" s="49">
        <f t="shared" si="0"/>
        <v>4.5</v>
      </c>
      <c r="AS28" s="49">
        <f t="shared" si="0"/>
        <v>4.333333333333333</v>
      </c>
      <c r="AT28" s="49">
        <f t="shared" si="0"/>
        <v>4.666666666666667</v>
      </c>
      <c r="AU28" s="49">
        <f t="shared" si="0"/>
        <v>4.5</v>
      </c>
      <c r="AV28" s="49">
        <f t="shared" si="0"/>
        <v>4.333333333333333</v>
      </c>
      <c r="AW28" s="49">
        <f t="shared" si="0"/>
        <v>4.666666666666667</v>
      </c>
    </row>
  </sheetData>
  <protectedRanges>
    <protectedRange sqref="A3:A26" name="Диапазон1_2" securityDescriptor="O:WDG:WDD:(A;;CC;;;WD)"/>
  </protectedRanges>
  <mergeCells count="16">
    <mergeCell ref="Q1:S1"/>
    <mergeCell ref="B1:D1"/>
    <mergeCell ref="E1:G1"/>
    <mergeCell ref="H1:J1"/>
    <mergeCell ref="K1:M1"/>
    <mergeCell ref="N1:P1"/>
    <mergeCell ref="AL1:AN1"/>
    <mergeCell ref="AO1:AQ1"/>
    <mergeCell ref="AR1:AT1"/>
    <mergeCell ref="AU1:AW1"/>
    <mergeCell ref="T1:V1"/>
    <mergeCell ref="W1:Y1"/>
    <mergeCell ref="Z1:AB1"/>
    <mergeCell ref="AC1:AE1"/>
    <mergeCell ref="AF1:AH1"/>
    <mergeCell ref="AI1:AK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четверть</vt:lpstr>
      <vt:lpstr> 2 четверть   </vt:lpstr>
      <vt:lpstr>3 четверть</vt:lpstr>
      <vt:lpstr>4 четверть</vt:lpstr>
      <vt:lpstr>годовая</vt:lpstr>
      <vt:lpstr>сравнение по четвертям</vt:lpstr>
      <vt:lpstr>сравнение с прошлым годом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Валентина</dc:creator>
  <cp:keywords/>
  <dc:description/>
  <cp:lastModifiedBy>Пользователь Windows</cp:lastModifiedBy>
  <cp:revision/>
  <cp:lastPrinted>2017-05-31T07:27:33Z</cp:lastPrinted>
  <dcterms:created xsi:type="dcterms:W3CDTF">2013-07-18T06:01:55Z</dcterms:created>
  <dcterms:modified xsi:type="dcterms:W3CDTF">2017-05-31T07:40:20Z</dcterms:modified>
  <cp:category/>
  <cp:contentStatus/>
</cp:coreProperties>
</file>